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Maxim\Desktop\ОТЧЕТЫ\ГУП ТЭК\СЕНТЯБРЬ 2019\"/>
    </mc:Choice>
  </mc:AlternateContent>
  <bookViews>
    <workbookView xWindow="0" yWindow="0" windowWidth="19065" windowHeight="9105"/>
  </bookViews>
  <sheets>
    <sheet name="Лист3" sheetId="1" r:id="rId1"/>
  </sheets>
  <definedNames>
    <definedName name="_xlnm.Print_Area" localSheetId="0">Лист3!$A$1:$AC$113</definedName>
  </definedNames>
  <calcPr calcId="162913" refMode="R1C1"/>
</workbook>
</file>

<file path=xl/calcChain.xml><?xml version="1.0" encoding="utf-8"?>
<calcChain xmlns="http://schemas.openxmlformats.org/spreadsheetml/2006/main">
  <c r="R138" i="1" l="1"/>
  <c r="J108" i="1"/>
  <c r="H104" i="1" s="1"/>
  <c r="C97" i="1"/>
  <c r="H108" i="1" s="1"/>
  <c r="H103" i="1" s="1"/>
  <c r="AB96" i="1"/>
  <c r="W96" i="1"/>
  <c r="T96" i="1"/>
  <c r="S96" i="1"/>
  <c r="R96" i="1"/>
  <c r="Q96" i="1"/>
  <c r="P96" i="1"/>
  <c r="O96" i="1"/>
  <c r="N96" i="1"/>
  <c r="M96" i="1"/>
  <c r="G96" i="1"/>
  <c r="F96" i="1"/>
  <c r="E96" i="1"/>
  <c r="C96" i="1"/>
  <c r="AB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I95" i="1"/>
  <c r="H95" i="1"/>
  <c r="G95" i="1"/>
  <c r="F95" i="1"/>
  <c r="E95" i="1"/>
  <c r="C95" i="1"/>
  <c r="AI94" i="1"/>
  <c r="AH94" i="1"/>
  <c r="AE94" i="1"/>
  <c r="AD94" i="1"/>
  <c r="Z94" i="1"/>
  <c r="AA94" i="1" s="1"/>
  <c r="J94" i="1"/>
  <c r="AF94" i="1" s="1"/>
  <c r="AG94" i="1" s="1"/>
  <c r="AH93" i="1"/>
  <c r="AI93" i="1" s="1"/>
  <c r="AF93" i="1"/>
  <c r="AG93" i="1" s="1"/>
  <c r="AE93" i="1"/>
  <c r="AD93" i="1"/>
  <c r="Z93" i="1"/>
  <c r="AA93" i="1" s="1"/>
  <c r="J93" i="1"/>
  <c r="AH92" i="1"/>
  <c r="AI92" i="1" s="1"/>
  <c r="AE92" i="1"/>
  <c r="AD92" i="1"/>
  <c r="AA92" i="1"/>
  <c r="Z92" i="1"/>
  <c r="J92" i="1"/>
  <c r="AF92" i="1" s="1"/>
  <c r="AG92" i="1" s="1"/>
  <c r="AI91" i="1"/>
  <c r="AH91" i="1"/>
  <c r="AE91" i="1"/>
  <c r="AD91" i="1"/>
  <c r="Z91" i="1"/>
  <c r="AA91" i="1" s="1"/>
  <c r="J91" i="1"/>
  <c r="AF91" i="1" s="1"/>
  <c r="AG91" i="1" s="1"/>
  <c r="AI90" i="1"/>
  <c r="AH90" i="1"/>
  <c r="AE90" i="1"/>
  <c r="AD90" i="1"/>
  <c r="Z90" i="1"/>
  <c r="AA90" i="1" s="1"/>
  <c r="J90" i="1"/>
  <c r="AF90" i="1" s="1"/>
  <c r="AG90" i="1" s="1"/>
  <c r="AH89" i="1"/>
  <c r="AI89" i="1" s="1"/>
  <c r="AF89" i="1"/>
  <c r="AG89" i="1" s="1"/>
  <c r="AE89" i="1"/>
  <c r="AD89" i="1"/>
  <c r="Z89" i="1"/>
  <c r="AA89" i="1" s="1"/>
  <c r="J89" i="1"/>
  <c r="AI88" i="1"/>
  <c r="AH88" i="1"/>
  <c r="AE88" i="1"/>
  <c r="AD88" i="1"/>
  <c r="AA88" i="1"/>
  <c r="Z88" i="1"/>
  <c r="J88" i="1"/>
  <c r="AF88" i="1" s="1"/>
  <c r="AG88" i="1" s="1"/>
  <c r="AI87" i="1"/>
  <c r="AH87" i="1"/>
  <c r="AE87" i="1"/>
  <c r="AD87" i="1"/>
  <c r="Z87" i="1"/>
  <c r="AA87" i="1" s="1"/>
  <c r="J87" i="1"/>
  <c r="AF87" i="1" s="1"/>
  <c r="AG87" i="1" s="1"/>
  <c r="AI86" i="1"/>
  <c r="AH86" i="1"/>
  <c r="AE86" i="1"/>
  <c r="AD86" i="1"/>
  <c r="Z86" i="1"/>
  <c r="AA86" i="1" s="1"/>
  <c r="J86" i="1"/>
  <c r="AF86" i="1" s="1"/>
  <c r="AG86" i="1" s="1"/>
  <c r="AH85" i="1"/>
  <c r="AI85" i="1" s="1"/>
  <c r="AF85" i="1"/>
  <c r="AG85" i="1" s="1"/>
  <c r="AE85" i="1"/>
  <c r="AD85" i="1"/>
  <c r="Z85" i="1"/>
  <c r="AA85" i="1" s="1"/>
  <c r="J85" i="1"/>
  <c r="AI84" i="1"/>
  <c r="AH84" i="1"/>
  <c r="AE84" i="1"/>
  <c r="AD84" i="1"/>
  <c r="AA84" i="1"/>
  <c r="Z84" i="1"/>
  <c r="J84" i="1"/>
  <c r="AF84" i="1" s="1"/>
  <c r="AG84" i="1" s="1"/>
  <c r="AI83" i="1"/>
  <c r="AH83" i="1"/>
  <c r="AE83" i="1"/>
  <c r="AD83" i="1"/>
  <c r="Z83" i="1"/>
  <c r="AA83" i="1" s="1"/>
  <c r="J83" i="1"/>
  <c r="AF83" i="1" s="1"/>
  <c r="AG83" i="1" s="1"/>
  <c r="AI82" i="1"/>
  <c r="AH82" i="1"/>
  <c r="AE82" i="1"/>
  <c r="AD82" i="1"/>
  <c r="Z82" i="1"/>
  <c r="AA82" i="1" s="1"/>
  <c r="J82" i="1"/>
  <c r="AF82" i="1" s="1"/>
  <c r="AG82" i="1" s="1"/>
  <c r="AH81" i="1"/>
  <c r="AI81" i="1" s="1"/>
  <c r="AF81" i="1"/>
  <c r="AG81" i="1" s="1"/>
  <c r="AE81" i="1"/>
  <c r="AD81" i="1"/>
  <c r="Z81" i="1"/>
  <c r="AA81" i="1" s="1"/>
  <c r="J81" i="1"/>
  <c r="AI80" i="1"/>
  <c r="AH80" i="1"/>
  <c r="AE80" i="1"/>
  <c r="AD80" i="1"/>
  <c r="AA80" i="1"/>
  <c r="Z80" i="1"/>
  <c r="J80" i="1"/>
  <c r="AF80" i="1" s="1"/>
  <c r="AG80" i="1" s="1"/>
  <c r="AI79" i="1"/>
  <c r="AH79" i="1"/>
  <c r="AE79" i="1"/>
  <c r="AD79" i="1"/>
  <c r="Z79" i="1"/>
  <c r="AA79" i="1" s="1"/>
  <c r="J79" i="1"/>
  <c r="AF79" i="1" s="1"/>
  <c r="AG79" i="1" s="1"/>
  <c r="AI78" i="1"/>
  <c r="AH78" i="1"/>
  <c r="AE78" i="1"/>
  <c r="AD78" i="1"/>
  <c r="Z78" i="1"/>
  <c r="AA78" i="1" s="1"/>
  <c r="J78" i="1"/>
  <c r="AF78" i="1" s="1"/>
  <c r="AG78" i="1" s="1"/>
  <c r="AH77" i="1"/>
  <c r="AI77" i="1" s="1"/>
  <c r="AF77" i="1"/>
  <c r="AG77" i="1" s="1"/>
  <c r="AE77" i="1"/>
  <c r="AD77" i="1"/>
  <c r="Z77" i="1"/>
  <c r="AA77" i="1" s="1"/>
  <c r="J77" i="1"/>
  <c r="AI76" i="1"/>
  <c r="AH76" i="1"/>
  <c r="AE76" i="1"/>
  <c r="AD76" i="1"/>
  <c r="AA76" i="1"/>
  <c r="Z76" i="1"/>
  <c r="J76" i="1"/>
  <c r="AF76" i="1" s="1"/>
  <c r="AG76" i="1" s="1"/>
  <c r="AI75" i="1"/>
  <c r="AH75" i="1"/>
  <c r="AE75" i="1"/>
  <c r="AD75" i="1"/>
  <c r="Z75" i="1"/>
  <c r="AA75" i="1" s="1"/>
  <c r="J75" i="1"/>
  <c r="AF75" i="1" s="1"/>
  <c r="AG75" i="1" s="1"/>
  <c r="AI74" i="1"/>
  <c r="AH74" i="1"/>
  <c r="AE74" i="1"/>
  <c r="AD74" i="1"/>
  <c r="Z74" i="1"/>
  <c r="AA74" i="1" s="1"/>
  <c r="J74" i="1"/>
  <c r="AF74" i="1" s="1"/>
  <c r="AG74" i="1" s="1"/>
  <c r="AH73" i="1"/>
  <c r="AI73" i="1" s="1"/>
  <c r="AF73" i="1"/>
  <c r="AG73" i="1" s="1"/>
  <c r="AE73" i="1"/>
  <c r="AD73" i="1"/>
  <c r="Z73" i="1"/>
  <c r="AA73" i="1" s="1"/>
  <c r="J73" i="1"/>
  <c r="AI72" i="1"/>
  <c r="AH72" i="1"/>
  <c r="AE72" i="1"/>
  <c r="AD72" i="1"/>
  <c r="AA72" i="1"/>
  <c r="Z72" i="1"/>
  <c r="J72" i="1"/>
  <c r="AF72" i="1" s="1"/>
  <c r="AG72" i="1" s="1"/>
  <c r="AI71" i="1"/>
  <c r="AH71" i="1"/>
  <c r="AE71" i="1"/>
  <c r="AD71" i="1"/>
  <c r="Z71" i="1"/>
  <c r="AA71" i="1" s="1"/>
  <c r="J71" i="1"/>
  <c r="AF71" i="1" s="1"/>
  <c r="AG71" i="1" s="1"/>
  <c r="AI70" i="1"/>
  <c r="AH70" i="1"/>
  <c r="AE70" i="1"/>
  <c r="AD70" i="1"/>
  <c r="Z70" i="1"/>
  <c r="AA70" i="1" s="1"/>
  <c r="J70" i="1"/>
  <c r="AF70" i="1" s="1"/>
  <c r="AG70" i="1" s="1"/>
  <c r="AH69" i="1"/>
  <c r="AI69" i="1" s="1"/>
  <c r="AF69" i="1"/>
  <c r="AG69" i="1" s="1"/>
  <c r="AE69" i="1"/>
  <c r="AD69" i="1"/>
  <c r="Z69" i="1"/>
  <c r="AA69" i="1" s="1"/>
  <c r="J69" i="1"/>
  <c r="AI68" i="1"/>
  <c r="AH68" i="1"/>
  <c r="AE68" i="1"/>
  <c r="AD68" i="1"/>
  <c r="AA68" i="1"/>
  <c r="Z68" i="1"/>
  <c r="J68" i="1"/>
  <c r="AF68" i="1" s="1"/>
  <c r="AG68" i="1" s="1"/>
  <c r="AI67" i="1"/>
  <c r="AH67" i="1"/>
  <c r="AE67" i="1"/>
  <c r="AD67" i="1"/>
  <c r="Z67" i="1"/>
  <c r="AA67" i="1" s="1"/>
  <c r="J67" i="1"/>
  <c r="AF67" i="1" s="1"/>
  <c r="AG67" i="1" s="1"/>
  <c r="AI66" i="1"/>
  <c r="AH66" i="1"/>
  <c r="AE66" i="1"/>
  <c r="AD66" i="1"/>
  <c r="Z66" i="1"/>
  <c r="AA66" i="1" s="1"/>
  <c r="J66" i="1"/>
  <c r="AF66" i="1" s="1"/>
  <c r="AG66" i="1" s="1"/>
  <c r="AH65" i="1"/>
  <c r="AI65" i="1" s="1"/>
  <c r="AF65" i="1"/>
  <c r="AG65" i="1" s="1"/>
  <c r="AE65" i="1"/>
  <c r="AD65" i="1"/>
  <c r="Z65" i="1"/>
  <c r="AA65" i="1" s="1"/>
  <c r="J65" i="1"/>
  <c r="AI64" i="1"/>
  <c r="AH64" i="1"/>
  <c r="AE64" i="1"/>
  <c r="AD64" i="1"/>
  <c r="AA64" i="1"/>
  <c r="Z64" i="1"/>
  <c r="J64" i="1"/>
  <c r="AF64" i="1" s="1"/>
  <c r="AG64" i="1" s="1"/>
  <c r="AI63" i="1"/>
  <c r="AH63" i="1"/>
  <c r="AE63" i="1"/>
  <c r="AD63" i="1"/>
  <c r="Z63" i="1"/>
  <c r="AA63" i="1" s="1"/>
  <c r="J63" i="1"/>
  <c r="AF63" i="1" s="1"/>
  <c r="AG63" i="1" s="1"/>
  <c r="AI62" i="1"/>
  <c r="AH62" i="1"/>
  <c r="AE62" i="1"/>
  <c r="AD62" i="1"/>
  <c r="Z62" i="1"/>
  <c r="AA62" i="1" s="1"/>
  <c r="J62" i="1"/>
  <c r="AF62" i="1" s="1"/>
  <c r="AG62" i="1" s="1"/>
  <c r="AH61" i="1"/>
  <c r="AI61" i="1" s="1"/>
  <c r="AF61" i="1"/>
  <c r="AG61" i="1" s="1"/>
  <c r="AE61" i="1"/>
  <c r="AD61" i="1"/>
  <c r="Z61" i="1"/>
  <c r="AA61" i="1" s="1"/>
  <c r="J61" i="1"/>
  <c r="AI60" i="1"/>
  <c r="AH60" i="1"/>
  <c r="AE60" i="1"/>
  <c r="AD60" i="1"/>
  <c r="AA60" i="1"/>
  <c r="Z60" i="1"/>
  <c r="J60" i="1"/>
  <c r="AF60" i="1" s="1"/>
  <c r="AG60" i="1" s="1"/>
  <c r="AI59" i="1"/>
  <c r="AH59" i="1"/>
  <c r="AE59" i="1"/>
  <c r="AD59" i="1"/>
  <c r="Z59" i="1"/>
  <c r="AA59" i="1" s="1"/>
  <c r="J59" i="1"/>
  <c r="AF59" i="1" s="1"/>
  <c r="AG59" i="1" s="1"/>
  <c r="AI58" i="1"/>
  <c r="AH58" i="1"/>
  <c r="AE58" i="1"/>
  <c r="AD58" i="1"/>
  <c r="Z58" i="1"/>
  <c r="AA58" i="1" s="1"/>
  <c r="J58" i="1"/>
  <c r="AF58" i="1" s="1"/>
  <c r="AG58" i="1" s="1"/>
  <c r="AH57" i="1"/>
  <c r="AI57" i="1" s="1"/>
  <c r="AF57" i="1"/>
  <c r="AG57" i="1" s="1"/>
  <c r="AE57" i="1"/>
  <c r="AD57" i="1"/>
  <c r="Z57" i="1"/>
  <c r="AA57" i="1" s="1"/>
  <c r="J57" i="1"/>
  <c r="AI56" i="1"/>
  <c r="AH56" i="1"/>
  <c r="AE56" i="1"/>
  <c r="AD56" i="1"/>
  <c r="AA56" i="1"/>
  <c r="Z56" i="1"/>
  <c r="J56" i="1"/>
  <c r="AF56" i="1" s="1"/>
  <c r="AG56" i="1" s="1"/>
  <c r="AI55" i="1"/>
  <c r="AH55" i="1"/>
  <c r="AE55" i="1"/>
  <c r="AD55" i="1"/>
  <c r="Z55" i="1"/>
  <c r="AA55" i="1" s="1"/>
  <c r="J55" i="1"/>
  <c r="AF55" i="1" s="1"/>
  <c r="AG55" i="1" s="1"/>
  <c r="AI54" i="1"/>
  <c r="AH54" i="1"/>
  <c r="AE54" i="1"/>
  <c r="AD54" i="1"/>
  <c r="Z54" i="1"/>
  <c r="AA54" i="1" s="1"/>
  <c r="J54" i="1"/>
  <c r="AF54" i="1" s="1"/>
  <c r="AG54" i="1" s="1"/>
  <c r="AH53" i="1"/>
  <c r="AI53" i="1" s="1"/>
  <c r="AF53" i="1"/>
  <c r="AG53" i="1" s="1"/>
  <c r="AE53" i="1"/>
  <c r="AD53" i="1"/>
  <c r="Z53" i="1"/>
  <c r="AA53" i="1" s="1"/>
  <c r="J53" i="1"/>
  <c r="AI52" i="1"/>
  <c r="AH52" i="1"/>
  <c r="AE52" i="1"/>
  <c r="AD52" i="1"/>
  <c r="AA52" i="1"/>
  <c r="Z52" i="1"/>
  <c r="J52" i="1"/>
  <c r="AF52" i="1" s="1"/>
  <c r="AG52" i="1" s="1"/>
  <c r="AI51" i="1"/>
  <c r="AH51" i="1"/>
  <c r="AE51" i="1"/>
  <c r="AD51" i="1"/>
  <c r="Z51" i="1"/>
  <c r="AA51" i="1" s="1"/>
  <c r="J51" i="1"/>
  <c r="AF51" i="1" s="1"/>
  <c r="AG51" i="1" s="1"/>
  <c r="AI50" i="1"/>
  <c r="AH50" i="1"/>
  <c r="AE50" i="1"/>
  <c r="AD50" i="1"/>
  <c r="Z50" i="1"/>
  <c r="AA50" i="1" s="1"/>
  <c r="J50" i="1"/>
  <c r="AF50" i="1" s="1"/>
  <c r="AG50" i="1" s="1"/>
  <c r="AH49" i="1"/>
  <c r="AI49" i="1" s="1"/>
  <c r="AF49" i="1"/>
  <c r="AG49" i="1" s="1"/>
  <c r="AE49" i="1"/>
  <c r="AD49" i="1"/>
  <c r="Z49" i="1"/>
  <c r="AA49" i="1" s="1"/>
  <c r="J49" i="1"/>
  <c r="AI48" i="1"/>
  <c r="AH48" i="1"/>
  <c r="AE48" i="1"/>
  <c r="AD48" i="1"/>
  <c r="AA48" i="1"/>
  <c r="Z48" i="1"/>
  <c r="J48" i="1"/>
  <c r="AF48" i="1" s="1"/>
  <c r="AG48" i="1" s="1"/>
  <c r="AI47" i="1"/>
  <c r="AH47" i="1"/>
  <c r="AE47" i="1"/>
  <c r="AD47" i="1"/>
  <c r="Z47" i="1"/>
  <c r="AA47" i="1" s="1"/>
  <c r="J47" i="1"/>
  <c r="AF47" i="1" s="1"/>
  <c r="AG47" i="1" s="1"/>
  <c r="AI46" i="1"/>
  <c r="AH46" i="1"/>
  <c r="AE46" i="1"/>
  <c r="AD46" i="1"/>
  <c r="Z46" i="1"/>
  <c r="AA46" i="1" s="1"/>
  <c r="J46" i="1"/>
  <c r="AF46" i="1" s="1"/>
  <c r="AG46" i="1" s="1"/>
  <c r="AH45" i="1"/>
  <c r="AI45" i="1" s="1"/>
  <c r="AF45" i="1"/>
  <c r="AG45" i="1" s="1"/>
  <c r="AE45" i="1"/>
  <c r="AD45" i="1"/>
  <c r="Z45" i="1"/>
  <c r="AA45" i="1" s="1"/>
  <c r="J45" i="1"/>
  <c r="AI44" i="1"/>
  <c r="AH44" i="1"/>
  <c r="AE44" i="1"/>
  <c r="AD44" i="1"/>
  <c r="AA44" i="1"/>
  <c r="Z44" i="1"/>
  <c r="J44" i="1"/>
  <c r="AF44" i="1" s="1"/>
  <c r="AG44" i="1" s="1"/>
  <c r="AI43" i="1"/>
  <c r="AH43" i="1"/>
  <c r="AE43" i="1"/>
  <c r="AD43" i="1"/>
  <c r="Z43" i="1"/>
  <c r="AA43" i="1" s="1"/>
  <c r="J43" i="1"/>
  <c r="AF43" i="1" s="1"/>
  <c r="AG43" i="1" s="1"/>
  <c r="AI42" i="1"/>
  <c r="AH42" i="1"/>
  <c r="AE42" i="1"/>
  <c r="AD42" i="1"/>
  <c r="Z42" i="1"/>
  <c r="AA42" i="1" s="1"/>
  <c r="J42" i="1"/>
  <c r="AF42" i="1" s="1"/>
  <c r="AG42" i="1" s="1"/>
  <c r="AH41" i="1"/>
  <c r="AI41" i="1" s="1"/>
  <c r="AF41" i="1"/>
  <c r="AG41" i="1" s="1"/>
  <c r="AE41" i="1"/>
  <c r="AD41" i="1"/>
  <c r="Z41" i="1"/>
  <c r="AA41" i="1" s="1"/>
  <c r="J41" i="1"/>
  <c r="AI40" i="1"/>
  <c r="AH40" i="1"/>
  <c r="AE40" i="1"/>
  <c r="AD40" i="1"/>
  <c r="AA40" i="1"/>
  <c r="Z40" i="1"/>
  <c r="J40" i="1"/>
  <c r="AF40" i="1" s="1"/>
  <c r="AG40" i="1" s="1"/>
  <c r="AI39" i="1"/>
  <c r="AH39" i="1"/>
  <c r="AE39" i="1"/>
  <c r="AD39" i="1"/>
  <c r="Z39" i="1"/>
  <c r="AA39" i="1" s="1"/>
  <c r="J39" i="1"/>
  <c r="AF39" i="1" s="1"/>
  <c r="AG39" i="1" s="1"/>
  <c r="AI38" i="1"/>
  <c r="AH38" i="1"/>
  <c r="AE38" i="1"/>
  <c r="AD38" i="1"/>
  <c r="Z38" i="1"/>
  <c r="AA38" i="1" s="1"/>
  <c r="J38" i="1"/>
  <c r="AF38" i="1" s="1"/>
  <c r="AG38" i="1" s="1"/>
  <c r="AH37" i="1"/>
  <c r="AI37" i="1" s="1"/>
  <c r="AF37" i="1"/>
  <c r="AG37" i="1" s="1"/>
  <c r="AE37" i="1"/>
  <c r="AD37" i="1"/>
  <c r="Z37" i="1"/>
  <c r="AA37" i="1" s="1"/>
  <c r="J37" i="1"/>
  <c r="AI36" i="1"/>
  <c r="AH36" i="1"/>
  <c r="AE36" i="1"/>
  <c r="AD36" i="1"/>
  <c r="AA36" i="1"/>
  <c r="Z36" i="1"/>
  <c r="J36" i="1"/>
  <c r="AF36" i="1" s="1"/>
  <c r="AG36" i="1" s="1"/>
  <c r="AI35" i="1"/>
  <c r="AH35" i="1"/>
  <c r="AE35" i="1"/>
  <c r="AD35" i="1"/>
  <c r="Z35" i="1"/>
  <c r="AA35" i="1" s="1"/>
  <c r="J35" i="1"/>
  <c r="AF35" i="1" s="1"/>
  <c r="AG35" i="1" s="1"/>
  <c r="AI34" i="1"/>
  <c r="AH34" i="1"/>
  <c r="AE34" i="1"/>
  <c r="AD34" i="1"/>
  <c r="Z34" i="1"/>
  <c r="AA34" i="1" s="1"/>
  <c r="J34" i="1"/>
  <c r="AF34" i="1" s="1"/>
  <c r="AG34" i="1" s="1"/>
  <c r="AH33" i="1"/>
  <c r="AI33" i="1" s="1"/>
  <c r="AF33" i="1"/>
  <c r="AG33" i="1" s="1"/>
  <c r="AE33" i="1"/>
  <c r="AD33" i="1"/>
  <c r="Z33" i="1"/>
  <c r="AA33" i="1" s="1"/>
  <c r="J33" i="1"/>
  <c r="AI32" i="1"/>
  <c r="AH32" i="1"/>
  <c r="AE32" i="1"/>
  <c r="AD32" i="1"/>
  <c r="AA32" i="1"/>
  <c r="Z32" i="1"/>
  <c r="J32" i="1"/>
  <c r="AF32" i="1" s="1"/>
  <c r="AG32" i="1" s="1"/>
  <c r="AI31" i="1"/>
  <c r="AH31" i="1"/>
  <c r="AE31" i="1"/>
  <c r="AD31" i="1"/>
  <c r="Z31" i="1"/>
  <c r="AA31" i="1" s="1"/>
  <c r="J31" i="1"/>
  <c r="AF31" i="1" s="1"/>
  <c r="AG31" i="1" s="1"/>
  <c r="AI30" i="1"/>
  <c r="AH30" i="1"/>
  <c r="AE30" i="1"/>
  <c r="AD30" i="1"/>
  <c r="Z30" i="1"/>
  <c r="AA30" i="1" s="1"/>
  <c r="J30" i="1"/>
  <c r="AF30" i="1" s="1"/>
  <c r="AG30" i="1" s="1"/>
  <c r="AH29" i="1"/>
  <c r="AI29" i="1" s="1"/>
  <c r="AF29" i="1"/>
  <c r="AG29" i="1" s="1"/>
  <c r="AE29" i="1"/>
  <c r="AD29" i="1"/>
  <c r="Z29" i="1"/>
  <c r="AA29" i="1" s="1"/>
  <c r="J29" i="1"/>
  <c r="AI28" i="1"/>
  <c r="AH28" i="1"/>
  <c r="AE28" i="1"/>
  <c r="AD28" i="1"/>
  <c r="AA28" i="1"/>
  <c r="Z28" i="1"/>
  <c r="J28" i="1"/>
  <c r="AF28" i="1" s="1"/>
  <c r="AG28" i="1" s="1"/>
  <c r="AI27" i="1"/>
  <c r="AH27" i="1"/>
  <c r="AE27" i="1"/>
  <c r="AD27" i="1"/>
  <c r="Z27" i="1"/>
  <c r="AA27" i="1" s="1"/>
  <c r="J27" i="1"/>
  <c r="AF27" i="1" s="1"/>
  <c r="AG27" i="1" s="1"/>
  <c r="AI26" i="1"/>
  <c r="AH26" i="1"/>
  <c r="AE26" i="1"/>
  <c r="AD26" i="1"/>
  <c r="Z26" i="1"/>
  <c r="AA26" i="1" s="1"/>
  <c r="J26" i="1"/>
  <c r="AF26" i="1" s="1"/>
  <c r="AG26" i="1" s="1"/>
  <c r="AH25" i="1"/>
  <c r="AI25" i="1" s="1"/>
  <c r="AF25" i="1"/>
  <c r="AE25" i="1"/>
  <c r="AD25" i="1"/>
  <c r="Z25" i="1"/>
  <c r="J25" i="1"/>
  <c r="P113" i="1" l="1"/>
  <c r="L135" i="1" s="1"/>
  <c r="I109" i="1"/>
  <c r="P111" i="1"/>
  <c r="H111" i="1"/>
  <c r="L133" i="1" s="1"/>
  <c r="J95" i="1"/>
  <c r="AF96" i="1"/>
  <c r="AG25" i="1"/>
  <c r="Z96" i="1"/>
  <c r="Z95" i="1"/>
  <c r="AA25" i="1"/>
  <c r="I112" i="1" l="1"/>
  <c r="O112" i="1"/>
  <c r="AA95" i="1"/>
  <c r="AA96" i="1"/>
</calcChain>
</file>

<file path=xl/sharedStrings.xml><?xml version="1.0" encoding="utf-8"?>
<sst xmlns="http://schemas.openxmlformats.org/spreadsheetml/2006/main" count="1511" uniqueCount="170">
  <si>
    <t xml:space="preserve">Отчет о теплопотреблении по приборам УУТЭ за сентябрь 2019 </t>
  </si>
  <si>
    <t>ГУП ТЭК</t>
  </si>
  <si>
    <r>
      <t>Абонент:</t>
    </r>
    <r>
      <rPr>
        <b/>
        <sz val="11"/>
        <color indexed="8"/>
        <rFont val="Arial"/>
        <family val="2"/>
        <charset val="204"/>
      </rPr>
      <t>ТСЖ"Туристская 4"</t>
    </r>
  </si>
  <si>
    <t xml:space="preserve">Договор: 194-028/233 </t>
  </si>
  <si>
    <t>Телефон: 649-73-10</t>
  </si>
  <si>
    <r>
      <t xml:space="preserve">Узел учета </t>
    </r>
    <r>
      <rPr>
        <b/>
        <sz val="11"/>
        <color indexed="8"/>
        <rFont val="Arial"/>
        <family val="2"/>
        <charset val="204"/>
      </rPr>
      <t>Отопление</t>
    </r>
    <r>
      <rPr>
        <sz val="11"/>
        <color indexed="8"/>
        <rFont val="Arial"/>
        <family val="2"/>
        <charset val="204"/>
      </rPr>
      <t>: Офисы (ТЦ-1)</t>
    </r>
  </si>
  <si>
    <t>СИ-5</t>
  </si>
  <si>
    <r>
      <t>Адрес:</t>
    </r>
    <r>
      <rPr>
        <b/>
        <sz val="11"/>
        <color indexed="8"/>
        <rFont val="Arial"/>
        <family val="2"/>
        <charset val="204"/>
      </rPr>
      <t xml:space="preserve"> ул. Туристская, д.4, к.1  </t>
    </r>
  </si>
  <si>
    <t>Строит. адрес: СПЧ-65 к.41</t>
  </si>
  <si>
    <r>
      <t xml:space="preserve">Код УУТЭ: </t>
    </r>
    <r>
      <rPr>
        <b/>
        <sz val="11"/>
        <color indexed="8"/>
        <rFont val="Arial"/>
        <family val="2"/>
        <charset val="204"/>
      </rPr>
      <t>008249</t>
    </r>
  </si>
  <si>
    <t>Обслуживающая организация:ООО "СЕВЕР"</t>
  </si>
  <si>
    <t xml:space="preserve">Телефон: </t>
  </si>
  <si>
    <t>8-921-574-88-27</t>
  </si>
  <si>
    <t>Рассматривать совместно с УУТЭ:</t>
  </si>
  <si>
    <t>Источник: Приморская, ЦТП</t>
  </si>
  <si>
    <t>Схема подключения: Четырёхтрубная открытая зависимая</t>
  </si>
  <si>
    <t>график: 130/70</t>
  </si>
  <si>
    <t xml:space="preserve">Установленные приборы:   </t>
  </si>
  <si>
    <t>Часовые (суточные) архивы в файле:СПТ943-15433-ч(с)-0919.txt</t>
  </si>
  <si>
    <t>Режим(схема): 0;0</t>
  </si>
  <si>
    <r>
      <t>Приборы УУТЭ поверены до:</t>
    </r>
    <r>
      <rPr>
        <b/>
        <sz val="10"/>
        <color indexed="8"/>
        <rFont val="Arial"/>
        <family val="2"/>
        <charset val="204"/>
      </rPr>
      <t xml:space="preserve"> 14.09.19</t>
    </r>
  </si>
  <si>
    <t>Тхв= 0 С</t>
  </si>
  <si>
    <r>
      <t xml:space="preserve">Вычислитель: </t>
    </r>
    <r>
      <rPr>
        <b/>
        <sz val="10"/>
        <color indexed="8"/>
        <rFont val="Arial"/>
        <family val="2"/>
        <charset val="204"/>
      </rPr>
      <t xml:space="preserve">СПТ-943 № 15433 </t>
    </r>
  </si>
  <si>
    <t>расходомер:</t>
  </si>
  <si>
    <t>Gmin</t>
  </si>
  <si>
    <t>Gmax</t>
  </si>
  <si>
    <t>Термопреоб.:</t>
  </si>
  <si>
    <t>Преобр.давления:</t>
  </si>
  <si>
    <t>Подающ.тр.(М1):</t>
  </si>
  <si>
    <t>ВСТ 20</t>
  </si>
  <si>
    <t/>
  </si>
  <si>
    <t>КТПТР-01</t>
  </si>
  <si>
    <t>Обратн.тр.(М2):</t>
  </si>
  <si>
    <t>тр-д. ГВС(М3):</t>
  </si>
  <si>
    <t>ВСТ 15</t>
  </si>
  <si>
    <t>тр.цирк.ГВС(М4):</t>
  </si>
  <si>
    <t>тр.подпитки(V5):</t>
  </si>
  <si>
    <t xml:space="preserve"> </t>
  </si>
  <si>
    <t>Расчетный алгоритм:  зима:  Wот=m1*(h1-hxb)-m2(h2-hxb);     лето: Qгвс=m3*(h3-hхв)</t>
  </si>
  <si>
    <t xml:space="preserve">Договорные нагрузки, Гкал/ч, </t>
  </si>
  <si>
    <t>Qот=</t>
  </si>
  <si>
    <t>Qвент.=</t>
  </si>
  <si>
    <t>Qтех.пот.=</t>
  </si>
  <si>
    <t>Qгвс=</t>
  </si>
  <si>
    <t xml:space="preserve">Договорные нагрузки (ср.час), Гкал/ч:  </t>
  </si>
  <si>
    <t>Qтех.гвс.ср=</t>
  </si>
  <si>
    <t xml:space="preserve">Qгвс.ср= </t>
  </si>
  <si>
    <t xml:space="preserve">Договорные расходы, т/сут:  Gот=0  Gвент.=0  Gтех.пот.=0  Gгвс=0  </t>
  </si>
  <si>
    <t>Фактическое потребление за отчетный период:  с 23.08.19 по 22.09.19</t>
  </si>
  <si>
    <t>Контрольные данные</t>
  </si>
  <si>
    <t>Общее теплопотребление</t>
  </si>
  <si>
    <t>Учет  (ТВ-1)</t>
  </si>
  <si>
    <t>Контроль  (ТВ-2)</t>
  </si>
  <si>
    <t>Погр. 2 расходомера</t>
  </si>
  <si>
    <t>Погр. 4 расходомера.</t>
  </si>
  <si>
    <t>Поверочная Q Гкал</t>
  </si>
  <si>
    <t>отклонение Гкал</t>
  </si>
  <si>
    <t>Поверочная Q Гкал, ГВС</t>
  </si>
  <si>
    <t>отклонение Гкал. ГВС</t>
  </si>
  <si>
    <t>Дата</t>
  </si>
  <si>
    <t>Ти</t>
  </si>
  <si>
    <r>
      <t xml:space="preserve">НС </t>
    </r>
    <r>
      <rPr>
        <sz val="8"/>
        <rFont val="Arial Cyr"/>
        <charset val="204"/>
      </rPr>
      <t>отоп</t>
    </r>
  </si>
  <si>
    <t>M1,</t>
  </si>
  <si>
    <t xml:space="preserve">M2, </t>
  </si>
  <si>
    <t>dM,</t>
  </si>
  <si>
    <t xml:space="preserve">T1, </t>
  </si>
  <si>
    <t>T2,</t>
  </si>
  <si>
    <t>dT,</t>
  </si>
  <si>
    <t>P1</t>
  </si>
  <si>
    <t>P2</t>
  </si>
  <si>
    <t>Qотопл</t>
  </si>
  <si>
    <t>M3,</t>
  </si>
  <si>
    <t>M4,</t>
  </si>
  <si>
    <t>V3</t>
  </si>
  <si>
    <t>V4</t>
  </si>
  <si>
    <r>
      <t>dV</t>
    </r>
    <r>
      <rPr>
        <b/>
        <sz val="9"/>
        <rFont val="Arial Cyr"/>
        <charset val="204"/>
      </rPr>
      <t xml:space="preserve"> (излив)</t>
    </r>
  </si>
  <si>
    <r>
      <t>V</t>
    </r>
    <r>
      <rPr>
        <b/>
        <sz val="8"/>
        <rFont val="Arial Cyr"/>
        <charset val="204"/>
      </rPr>
      <t>подпит</t>
    </r>
  </si>
  <si>
    <t xml:space="preserve">T3, </t>
  </si>
  <si>
    <t xml:space="preserve">T4, </t>
  </si>
  <si>
    <t>Qгвс общ.</t>
  </si>
  <si>
    <t>Qгвс изл.</t>
  </si>
  <si>
    <t>Qтех.гвс</t>
  </si>
  <si>
    <t>Qпотр.</t>
  </si>
  <si>
    <t>час</t>
  </si>
  <si>
    <t>т</t>
  </si>
  <si>
    <t>C</t>
  </si>
  <si>
    <t>С</t>
  </si>
  <si>
    <t>гк/см2</t>
  </si>
  <si>
    <t>Гкал</t>
  </si>
  <si>
    <t>м.куб</t>
  </si>
  <si>
    <t>м.куб.</t>
  </si>
  <si>
    <t>Гкал.</t>
  </si>
  <si>
    <t>23.08.19</t>
  </si>
  <si>
    <t>-</t>
  </si>
  <si>
    <t>24.08.19</t>
  </si>
  <si>
    <t>25.08.19</t>
  </si>
  <si>
    <t>26.08.19</t>
  </si>
  <si>
    <t>27.08.19</t>
  </si>
  <si>
    <t>28.08.19</t>
  </si>
  <si>
    <t>29.08.19</t>
  </si>
  <si>
    <t>30.08.19</t>
  </si>
  <si>
    <t>31.08.19</t>
  </si>
  <si>
    <t>01.09.19</t>
  </si>
  <si>
    <t>02.09.19</t>
  </si>
  <si>
    <t>03.09.19</t>
  </si>
  <si>
    <t>04.09.19</t>
  </si>
  <si>
    <t>05.09.19</t>
  </si>
  <si>
    <t>06.09.19</t>
  </si>
  <si>
    <t>07.09.19</t>
  </si>
  <si>
    <t>08.09.19</t>
  </si>
  <si>
    <t>09.09.19</t>
  </si>
  <si>
    <t>10.09.19</t>
  </si>
  <si>
    <t>11.09.19</t>
  </si>
  <si>
    <t>12.09.19</t>
  </si>
  <si>
    <t>13.09.19</t>
  </si>
  <si>
    <t>14.09.19</t>
  </si>
  <si>
    <t>15.09.19</t>
  </si>
  <si>
    <t>16.09.19</t>
  </si>
  <si>
    <t>17.09.19</t>
  </si>
  <si>
    <t>18.09.19</t>
  </si>
  <si>
    <t>19.09.19</t>
  </si>
  <si>
    <t>20.09.19</t>
  </si>
  <si>
    <t>21.09.19</t>
  </si>
  <si>
    <t>22.09.19</t>
  </si>
  <si>
    <t>Среднее</t>
  </si>
  <si>
    <t>Итого</t>
  </si>
  <si>
    <t>Показания счетчиков на момент снятия данных:</t>
  </si>
  <si>
    <t>Дата, время</t>
  </si>
  <si>
    <t>М1(т)</t>
  </si>
  <si>
    <t>М2(т)</t>
  </si>
  <si>
    <t>М3(т)</t>
  </si>
  <si>
    <t>М4(т)</t>
  </si>
  <si>
    <t>V3(м3)</t>
  </si>
  <si>
    <t>V4(м3)</t>
  </si>
  <si>
    <t>Qобщ. (Гкал)</t>
  </si>
  <si>
    <t>Траб, ч</t>
  </si>
  <si>
    <t>28.08.19 17:00</t>
  </si>
  <si>
    <t>23.09.19 18:00</t>
  </si>
  <si>
    <t>печать  энергосбыта</t>
  </si>
  <si>
    <t>Период расчета по среднему:</t>
  </si>
  <si>
    <t>Ответственный за учет тепловой энергии (от абонента)</t>
  </si>
  <si>
    <t xml:space="preserve">Количество тепловой энергии, рассчитанное по среднему:         </t>
  </si>
  <si>
    <t xml:space="preserve">Объём теплоносителя, рассчитанный по среднему                    </t>
  </si>
  <si>
    <t xml:space="preserve">                                  </t>
  </si>
  <si>
    <t>/ Тикунов В.Г. /</t>
  </si>
  <si>
    <t>Период расчета по договору:</t>
  </si>
  <si>
    <t>Период превышения t2:</t>
  </si>
  <si>
    <t>Представитель ГУП «ТЭК СПб»</t>
  </si>
  <si>
    <t>Период аварийных ситуаций:</t>
  </si>
  <si>
    <t>Корректировка на температуру холодной воды</t>
  </si>
  <si>
    <t xml:space="preserve"> -</t>
  </si>
  <si>
    <t>°С</t>
  </si>
  <si>
    <t>Итого к расчету по приборам учета (с учетом корректировок):</t>
  </si>
  <si>
    <t>Количество потреблённой тепловой энергии Qобщ.</t>
  </si>
  <si>
    <t>Гкал;</t>
  </si>
  <si>
    <t>Итого по приборам учета Q излив:</t>
  </si>
  <si>
    <t>с учетом корректировок:</t>
  </si>
  <si>
    <t>Объём потреблённого теплоносителя Vгвс изл.</t>
  </si>
  <si>
    <t>куб.м.</t>
  </si>
  <si>
    <t xml:space="preserve">Акт за сентябрь 2019 </t>
  </si>
  <si>
    <r>
      <t xml:space="preserve">Мы, нижеподписавшиеся, представитель энергоснабжающей организации ГУП «ТЭК СПб»  и представитель абонента  (по доверенности ООО "СервисСтрой") расположенного по адресу: г. Санкт-Петербург </t>
    </r>
    <r>
      <rPr>
        <b/>
        <sz val="14"/>
        <rFont val="Arial"/>
        <family val="2"/>
        <charset val="204"/>
      </rPr>
      <t xml:space="preserve"> ул. Туристская, д.4, к.1</t>
    </r>
    <r>
      <rPr>
        <sz val="14"/>
        <rFont val="Arial"/>
        <family val="2"/>
        <charset val="204"/>
      </rPr>
      <t xml:space="preserve">, составили настоящий акт в том, что за  </t>
    </r>
    <r>
      <rPr>
        <b/>
        <sz val="14"/>
        <rFont val="Arial"/>
        <family val="2"/>
        <charset val="204"/>
      </rPr>
      <t>с 23.08.19 по 22.09.19</t>
    </r>
    <r>
      <rPr>
        <sz val="14"/>
        <rFont val="Arial"/>
        <family val="2"/>
        <charset val="204"/>
      </rPr>
      <t xml:space="preserve"> по договору теплоснабжения </t>
    </r>
    <r>
      <rPr>
        <b/>
        <sz val="14"/>
        <rFont val="Arial"/>
        <family val="2"/>
        <charset val="204"/>
      </rPr>
      <t>№ 194-028/233</t>
    </r>
    <r>
      <rPr>
        <sz val="14"/>
        <rFont val="Arial"/>
        <family val="2"/>
        <charset val="204"/>
      </rPr>
      <t xml:space="preserve"> от ____________ энергоснабжающая организация отпустила, а абонент принял тепловую энергию и теплоноситель в количестве:</t>
    </r>
  </si>
  <si>
    <t>Расчётное потребление за предыдущий отчётный период:</t>
  </si>
  <si>
    <t xml:space="preserve">с  по </t>
  </si>
  <si>
    <t>=</t>
  </si>
  <si>
    <t>Фактическое потребление за текущий отчетный период:</t>
  </si>
  <si>
    <t>Объем потребленного теплоносителя за текущий отчетный период:</t>
  </si>
  <si>
    <t>куб.м</t>
  </si>
  <si>
    <t>Представитель абонента</t>
  </si>
  <si>
    <t xml:space="preserve">                                                              </t>
  </si>
  <si>
    <t>/                         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</si>
</sst>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00"/>
    <numFmt numFmtId="165" formatCode="mmmm\ yy"/>
    <numFmt numFmtId="166" formatCode="dd\.mm\.yy\ hh:mm"/>
    <numFmt numFmtId="167" formatCode="0.0"/>
    <numFmt numFmtId="168" formatCode="dd/mm/yy;@"/>
    <numFmt numFmtId="169" formatCode="0.0000"/>
    <numFmt numFmtId="170" formatCode="dd/mm/yy\ h:mm;@"/>
    <numFmt numFmtId="171" formatCode="#,##0.00_р_."/>
  </numFmts>
  <fonts count="68" x14ac:knownFonts="1">
    <font>
      <sz val="10"/>
      <name val="Arial"/>
      <family val="2"/>
      <charset val="204"/>
    </font>
    <font>
      <sz val="11"/>
      <color theme="1"/>
      <name val="Times New Roman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1"/>
      <color rgb="FF006100"/>
      <name val="Times New Roman"/>
      <family val="2"/>
      <charset val="204"/>
    </font>
    <font>
      <sz val="11"/>
      <color rgb="FF9C0006"/>
      <name val="Times New Roman"/>
      <family val="2"/>
      <charset val="204"/>
    </font>
    <font>
      <sz val="11"/>
      <color rgb="FF9C6500"/>
      <name val="Times New Roman"/>
      <family val="2"/>
      <charset val="204"/>
    </font>
    <font>
      <sz val="11"/>
      <color rgb="FF3F3F76"/>
      <name val="Times New Roman"/>
      <family val="2"/>
      <charset val="204"/>
    </font>
    <font>
      <b/>
      <sz val="11"/>
      <color rgb="FF3F3F3F"/>
      <name val="Times New Roman"/>
      <family val="2"/>
      <charset val="204"/>
    </font>
    <font>
      <b/>
      <sz val="11"/>
      <color rgb="FFFA7D00"/>
      <name val="Times New Roman"/>
      <family val="2"/>
      <charset val="204"/>
    </font>
    <font>
      <sz val="11"/>
      <color rgb="FFFA7D00"/>
      <name val="Times New Roman"/>
      <family val="2"/>
      <charset val="204"/>
    </font>
    <font>
      <b/>
      <sz val="11"/>
      <color theme="0"/>
      <name val="Times New Roman"/>
      <family val="2"/>
      <charset val="204"/>
    </font>
    <font>
      <sz val="11"/>
      <color rgb="FFFF0000"/>
      <name val="Times New Roman"/>
      <family val="2"/>
      <charset val="204"/>
    </font>
    <font>
      <i/>
      <sz val="11"/>
      <color rgb="FF7F7F7F"/>
      <name val="Times New Roman"/>
      <family val="2"/>
      <charset val="204"/>
    </font>
    <font>
      <b/>
      <sz val="11"/>
      <color theme="1"/>
      <name val="Times New Roman"/>
      <family val="2"/>
      <charset val="204"/>
    </font>
    <font>
      <sz val="11"/>
      <color theme="0"/>
      <name val="Times New Roman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b/>
      <sz val="10"/>
      <name val="Arial Cyr"/>
      <charset val="204"/>
    </font>
    <font>
      <sz val="9"/>
      <name val="Arial Cyr"/>
      <charset val="204"/>
    </font>
    <font>
      <b/>
      <sz val="6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sz val="6"/>
      <color indexed="23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name val="Arial Cyr"/>
      <charset val="204"/>
    </font>
    <font>
      <i/>
      <sz val="11"/>
      <name val="Arial Cyr"/>
      <charset val="204"/>
    </font>
    <font>
      <b/>
      <i/>
      <sz val="11"/>
      <name val="Arial Cyr"/>
      <charset val="204"/>
    </font>
    <font>
      <b/>
      <sz val="11"/>
      <color indexed="9"/>
      <name val="Arial"/>
      <family val="2"/>
      <charset val="204"/>
    </font>
    <font>
      <sz val="9"/>
      <color indexed="8"/>
      <name val="Arial"/>
      <family val="2"/>
      <charset val="204"/>
    </font>
    <font>
      <sz val="8"/>
      <name val="Arial Cyr"/>
      <charset val="204"/>
    </font>
    <font>
      <b/>
      <sz val="10"/>
      <color indexed="8"/>
      <name val="Arial"/>
      <family val="2"/>
      <charset val="204"/>
    </font>
    <font>
      <sz val="11"/>
      <color indexed="9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 Cyr"/>
      <charset val="204"/>
    </font>
    <font>
      <b/>
      <sz val="12"/>
      <name val="Arial"/>
      <family val="2"/>
      <charset val="204"/>
    </font>
    <font>
      <b/>
      <sz val="9"/>
      <name val="Arial Cyr"/>
      <charset val="204"/>
    </font>
    <font>
      <sz val="11"/>
      <name val="Arial"/>
      <family val="2"/>
      <charset val="204"/>
    </font>
    <font>
      <sz val="8"/>
      <name val="Arial"/>
      <family val="2"/>
      <charset val="204"/>
    </font>
    <font>
      <sz val="10"/>
      <color indexed="9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0"/>
      <color indexed="8"/>
      <name val="Arial"/>
      <family val="2"/>
    </font>
    <font>
      <sz val="9"/>
      <color indexed="10"/>
      <name val="Arial Cyr"/>
      <charset val="204"/>
    </font>
    <font>
      <sz val="10"/>
      <color indexed="10"/>
      <name val="Arial Cyr"/>
      <charset val="204"/>
    </font>
    <font>
      <b/>
      <sz val="11"/>
      <name val="Arial"/>
      <family val="2"/>
      <charset val="204"/>
    </font>
    <font>
      <sz val="11"/>
      <color indexed="53"/>
      <name val="Arial"/>
      <family val="2"/>
      <charset val="204"/>
    </font>
    <font>
      <sz val="11"/>
      <color indexed="10"/>
      <name val="Arial"/>
      <family val="2"/>
      <charset val="204"/>
    </font>
    <font>
      <sz val="11"/>
      <color indexed="23"/>
      <name val="Arial"/>
      <family val="2"/>
      <charset val="204"/>
    </font>
    <font>
      <b/>
      <sz val="10"/>
      <name val="Arial"/>
      <family val="2"/>
      <charset val="204"/>
    </font>
    <font>
      <sz val="12"/>
      <name val="Arial Cyr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53"/>
      <name val="Arial Cyr"/>
      <charset val="204"/>
    </font>
    <font>
      <sz val="8"/>
      <color indexed="53"/>
      <name val="Arial Cyr"/>
      <charset val="204"/>
    </font>
    <font>
      <sz val="12"/>
      <name val="Arial"/>
      <family val="2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u/>
      <sz val="10"/>
      <color indexed="8"/>
      <name val="Arial"/>
      <family val="2"/>
      <charset val="204"/>
    </font>
    <font>
      <sz val="12"/>
      <name val="Arial"/>
      <family val="2"/>
      <charset val="204"/>
    </font>
    <font>
      <sz val="12"/>
      <color indexed="9"/>
      <name val="Arial"/>
      <family val="2"/>
      <charset val="204"/>
    </font>
    <font>
      <b/>
      <sz val="12"/>
      <color indexed="9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9"/>
      <name val="Arial"/>
      <family val="2"/>
      <charset val="204"/>
    </font>
    <font>
      <b/>
      <u/>
      <sz val="12"/>
      <color indexed="8"/>
      <name val="Arial"/>
      <family val="2"/>
      <charset val="204"/>
    </font>
    <font>
      <u/>
      <sz val="14"/>
      <name val="Arial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80808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thin">
        <color rgb="FF000000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>
      <alignment horizontal="center"/>
    </xf>
  </cellStyleXfs>
  <cellXfs count="416">
    <xf numFmtId="0" fontId="0" fillId="0" borderId="0" xfId="0"/>
    <xf numFmtId="0" fontId="20" fillId="0" borderId="0" xfId="0" applyFont="1" applyFill="1"/>
    <xf numFmtId="164" fontId="20" fillId="0" borderId="0" xfId="0" applyNumberFormat="1" applyFont="1" applyFill="1"/>
    <xf numFmtId="0" fontId="19" fillId="0" borderId="0" xfId="42" applyFont="1" applyFill="1"/>
    <xf numFmtId="0" fontId="21" fillId="0" borderId="0" xfId="42" applyFont="1" applyFill="1"/>
    <xf numFmtId="0" fontId="21" fillId="0" borderId="0" xfId="42" applyFont="1" applyFill="1" applyAlignment="1">
      <alignment horizontal="center"/>
    </xf>
    <xf numFmtId="0" fontId="24" fillId="0" borderId="0" xfId="42" applyFont="1" applyFill="1" applyAlignment="1">
      <alignment horizontal="center"/>
    </xf>
    <xf numFmtId="0" fontId="25" fillId="0" borderId="0" xfId="42" applyFont="1" applyFill="1" applyAlignment="1">
      <alignment horizontal="center"/>
    </xf>
    <xf numFmtId="165" fontId="21" fillId="0" borderId="0" xfId="42" applyNumberFormat="1" applyFont="1" applyFill="1" applyBorder="1" applyAlignment="1">
      <alignment horizontal="center"/>
    </xf>
    <xf numFmtId="0" fontId="26" fillId="0" borderId="0" xfId="42" applyFont="1" applyFill="1"/>
    <xf numFmtId="0" fontId="27" fillId="0" borderId="0" xfId="0" applyFont="1" applyFill="1"/>
    <xf numFmtId="0" fontId="28" fillId="0" borderId="0" xfId="42" applyFont="1" applyFill="1"/>
    <xf numFmtId="0" fontId="27" fillId="0" borderId="0" xfId="42" applyFont="1" applyFill="1" applyAlignment="1">
      <alignment horizontal="left"/>
    </xf>
    <xf numFmtId="0" fontId="25" fillId="0" borderId="0" xfId="42" applyFont="1" applyFill="1" applyAlignment="1">
      <alignment horizontal="left"/>
    </xf>
    <xf numFmtId="0" fontId="28" fillId="0" borderId="0" xfId="42" applyFont="1" applyFill="1" applyBorder="1" applyAlignment="1">
      <alignment horizontal="right"/>
    </xf>
    <xf numFmtId="0" fontId="25" fillId="0" borderId="0" xfId="42" applyFont="1" applyFill="1" applyBorder="1" applyAlignment="1">
      <alignment horizontal="left"/>
    </xf>
    <xf numFmtId="0" fontId="28" fillId="0" borderId="0" xfId="42" applyFont="1" applyFill="1" applyAlignment="1">
      <alignment horizontal="right"/>
    </xf>
    <xf numFmtId="0" fontId="29" fillId="0" borderId="0" xfId="42" applyFont="1" applyFill="1" applyAlignment="1">
      <alignment horizontal="right"/>
    </xf>
    <xf numFmtId="0" fontId="30" fillId="0" borderId="0" xfId="42" applyFont="1" applyFill="1" applyAlignment="1">
      <alignment horizontal="left"/>
    </xf>
    <xf numFmtId="0" fontId="27" fillId="0" borderId="0" xfId="42" applyFont="1" applyFill="1" applyAlignment="1">
      <alignment horizontal="right" vertical="center"/>
    </xf>
    <xf numFmtId="0" fontId="31" fillId="0" borderId="0" xfId="42" applyFont="1" applyFill="1"/>
    <xf numFmtId="0" fontId="25" fillId="0" borderId="0" xfId="42" applyFont="1" applyFill="1"/>
    <xf numFmtId="0" fontId="28" fillId="0" borderId="0" xfId="42" applyFont="1" applyFill="1" applyAlignment="1">
      <alignment horizontal="center"/>
    </xf>
    <xf numFmtId="0" fontId="28" fillId="0" borderId="0" xfId="42" applyFont="1" applyFill="1" applyAlignment="1">
      <alignment horizontal="left"/>
    </xf>
    <xf numFmtId="0" fontId="28" fillId="0" borderId="0" xfId="42" applyFont="1" applyFill="1" applyBorder="1" applyAlignment="1">
      <alignment horizontal="left"/>
    </xf>
    <xf numFmtId="0" fontId="28" fillId="0" borderId="0" xfId="42" applyFont="1" applyFill="1" applyBorder="1"/>
    <xf numFmtId="0" fontId="27" fillId="0" borderId="0" xfId="0" applyFont="1" applyFill="1" applyBorder="1"/>
    <xf numFmtId="0" fontId="25" fillId="0" borderId="0" xfId="42" applyFont="1" applyFill="1" applyBorder="1"/>
    <xf numFmtId="0" fontId="28" fillId="0" borderId="10" xfId="42" applyFont="1" applyFill="1" applyBorder="1"/>
    <xf numFmtId="0" fontId="27" fillId="0" borderId="0" xfId="42" applyFont="1" applyFill="1" applyBorder="1" applyAlignment="1">
      <alignment horizontal="right"/>
    </xf>
    <xf numFmtId="0" fontId="25" fillId="0" borderId="0" xfId="42" applyFont="1" applyFill="1" applyBorder="1" applyAlignment="1">
      <alignment horizontal="right"/>
    </xf>
    <xf numFmtId="0" fontId="27" fillId="0" borderId="0" xfId="42" applyFont="1" applyFill="1" applyBorder="1" applyAlignment="1">
      <alignment horizontal="right" vertical="center"/>
    </xf>
    <xf numFmtId="0" fontId="20" fillId="0" borderId="11" xfId="42" applyFont="1" applyFill="1" applyBorder="1"/>
    <xf numFmtId="0" fontId="19" fillId="0" borderId="12" xfId="42" applyFont="1" applyFill="1" applyBorder="1"/>
    <xf numFmtId="0" fontId="20" fillId="0" borderId="12" xfId="0" applyFont="1" applyFill="1" applyBorder="1"/>
    <xf numFmtId="0" fontId="22" fillId="0" borderId="12" xfId="42" applyFont="1" applyFill="1" applyBorder="1" applyAlignment="1">
      <alignment horizontal="left"/>
    </xf>
    <xf numFmtId="0" fontId="32" fillId="0" borderId="12" xfId="0" applyFont="1" applyFill="1" applyBorder="1"/>
    <xf numFmtId="0" fontId="22" fillId="0" borderId="12" xfId="42" applyFont="1" applyFill="1" applyBorder="1"/>
    <xf numFmtId="0" fontId="20" fillId="0" borderId="12" xfId="42" applyFont="1" applyFill="1" applyBorder="1" applyAlignment="1">
      <alignment horizontal="right"/>
    </xf>
    <xf numFmtId="164" fontId="20" fillId="0" borderId="12" xfId="0" applyNumberFormat="1" applyFont="1" applyFill="1" applyBorder="1"/>
    <xf numFmtId="0" fontId="19" fillId="0" borderId="12" xfId="42" applyFont="1" applyFill="1" applyBorder="1" applyAlignment="1">
      <alignment horizontal="right"/>
    </xf>
    <xf numFmtId="0" fontId="19" fillId="0" borderId="13" xfId="42" applyFont="1" applyFill="1" applyBorder="1"/>
    <xf numFmtId="0" fontId="19" fillId="0" borderId="0" xfId="42" applyFont="1" applyFill="1" applyAlignment="1">
      <alignment horizontal="center"/>
    </xf>
    <xf numFmtId="0" fontId="20" fillId="0" borderId="14" xfId="42" applyFont="1" applyFill="1" applyBorder="1"/>
    <xf numFmtId="0" fontId="19" fillId="0" borderId="0" xfId="42" applyFont="1" applyFill="1" applyBorder="1"/>
    <xf numFmtId="0" fontId="21" fillId="0" borderId="0" xfId="42" applyFont="1" applyFill="1" applyBorder="1" applyAlignment="1">
      <alignment horizontal="left"/>
    </xf>
    <xf numFmtId="0" fontId="19" fillId="0" borderId="0" xfId="42" applyFont="1" applyFill="1" applyBorder="1" applyAlignment="1">
      <alignment horizontal="right"/>
    </xf>
    <xf numFmtId="0" fontId="33" fillId="0" borderId="0" xfId="42" applyFont="1" applyFill="1" applyBorder="1" applyAlignment="1">
      <alignment horizontal="left"/>
    </xf>
    <xf numFmtId="0" fontId="19" fillId="0" borderId="0" xfId="42" applyFont="1" applyFill="1" applyBorder="1" applyAlignment="1">
      <alignment horizontal="left"/>
    </xf>
    <xf numFmtId="0" fontId="19" fillId="0" borderId="15" xfId="42" applyFont="1" applyFill="1" applyBorder="1"/>
    <xf numFmtId="0" fontId="20" fillId="0" borderId="0" xfId="0" applyFont="1" applyFill="1" applyAlignment="1">
      <alignment horizontal="left"/>
    </xf>
    <xf numFmtId="0" fontId="19" fillId="0" borderId="0" xfId="42" applyFont="1" applyFill="1" applyAlignment="1">
      <alignment horizontal="left"/>
    </xf>
    <xf numFmtId="0" fontId="19" fillId="0" borderId="14" xfId="42" applyFont="1" applyFill="1" applyBorder="1" applyAlignment="1">
      <alignment horizontal="left"/>
    </xf>
    <xf numFmtId="0" fontId="34" fillId="0" borderId="0" xfId="42" applyFont="1" applyFill="1" applyBorder="1"/>
    <xf numFmtId="0" fontId="34" fillId="0" borderId="0" xfId="42" applyFont="1" applyFill="1" applyBorder="1" applyAlignment="1">
      <alignment horizontal="left"/>
    </xf>
    <xf numFmtId="164" fontId="20" fillId="0" borderId="0" xfId="0" applyNumberFormat="1" applyFont="1" applyFill="1" applyBorder="1" applyAlignment="1">
      <alignment horizontal="left"/>
    </xf>
    <xf numFmtId="0" fontId="19" fillId="0" borderId="15" xfId="42" applyFont="1" applyFill="1" applyBorder="1" applyAlignment="1">
      <alignment horizontal="left"/>
    </xf>
    <xf numFmtId="0" fontId="20" fillId="0" borderId="0" xfId="42" applyFont="1" applyFill="1" applyBorder="1"/>
    <xf numFmtId="0" fontId="19" fillId="0" borderId="14" xfId="42" applyFont="1" applyFill="1" applyBorder="1"/>
    <xf numFmtId="0" fontId="20" fillId="0" borderId="0" xfId="0" applyFont="1" applyFill="1" applyBorder="1"/>
    <xf numFmtId="0" fontId="20" fillId="0" borderId="16" xfId="42" applyFont="1" applyFill="1" applyBorder="1"/>
    <xf numFmtId="0" fontId="19" fillId="0" borderId="17" xfId="42" applyFont="1" applyFill="1" applyBorder="1" applyAlignment="1">
      <alignment horizontal="left"/>
    </xf>
    <xf numFmtId="0" fontId="19" fillId="0" borderId="17" xfId="42" applyFont="1" applyFill="1" applyBorder="1"/>
    <xf numFmtId="0" fontId="19" fillId="0" borderId="17" xfId="42" applyFont="1" applyFill="1" applyBorder="1" applyAlignment="1">
      <alignment horizontal="right"/>
    </xf>
    <xf numFmtId="0" fontId="21" fillId="0" borderId="17" xfId="42" applyFont="1" applyFill="1" applyBorder="1" applyAlignment="1">
      <alignment horizontal="left"/>
    </xf>
    <xf numFmtId="0" fontId="20" fillId="0" borderId="17" xfId="42" applyFont="1" applyFill="1" applyBorder="1"/>
    <xf numFmtId="0" fontId="19" fillId="0" borderId="18" xfId="42" applyFont="1" applyFill="1" applyBorder="1"/>
    <xf numFmtId="0" fontId="35" fillId="0" borderId="0" xfId="42" applyFont="1" applyFill="1"/>
    <xf numFmtId="0" fontId="27" fillId="0" borderId="14" xfId="42" applyFont="1" applyFill="1" applyBorder="1"/>
    <xf numFmtId="0" fontId="28" fillId="0" borderId="15" xfId="42" applyFont="1" applyFill="1" applyBorder="1"/>
    <xf numFmtId="0" fontId="28" fillId="0" borderId="0" xfId="42" applyFont="1" applyFill="1" applyBorder="1" applyAlignment="1"/>
    <xf numFmtId="0" fontId="27" fillId="0" borderId="16" xfId="42" applyFont="1" applyFill="1" applyBorder="1" applyAlignment="1">
      <alignment horizontal="left"/>
    </xf>
    <xf numFmtId="0" fontId="28" fillId="0" borderId="17" xfId="42" applyFont="1" applyFill="1" applyBorder="1"/>
    <xf numFmtId="0" fontId="28" fillId="0" borderId="17" xfId="42" applyFont="1" applyFill="1" applyBorder="1" applyAlignment="1">
      <alignment horizontal="right"/>
    </xf>
    <xf numFmtId="0" fontId="25" fillId="0" borderId="17" xfId="42" applyFont="1" applyFill="1" applyBorder="1" applyAlignment="1">
      <alignment horizontal="left"/>
    </xf>
    <xf numFmtId="0" fontId="36" fillId="0" borderId="0" xfId="0" applyFont="1" applyFill="1"/>
    <xf numFmtId="0" fontId="33" fillId="0" borderId="0" xfId="42" applyFont="1" applyFill="1"/>
    <xf numFmtId="0" fontId="36" fillId="0" borderId="14" xfId="42" applyFont="1" applyFill="1" applyBorder="1"/>
    <xf numFmtId="0" fontId="33" fillId="0" borderId="0" xfId="42" applyFont="1" applyFill="1" applyBorder="1"/>
    <xf numFmtId="0" fontId="33" fillId="0" borderId="0" xfId="42" applyFont="1" applyFill="1" applyBorder="1" applyAlignment="1">
      <alignment horizontal="right"/>
    </xf>
    <xf numFmtId="0" fontId="37" fillId="0" borderId="0" xfId="42" applyFont="1" applyFill="1" applyBorder="1" applyAlignment="1">
      <alignment horizontal="left"/>
    </xf>
    <xf numFmtId="0" fontId="33" fillId="0" borderId="15" xfId="42" applyFont="1" applyFill="1" applyBorder="1"/>
    <xf numFmtId="0" fontId="33" fillId="0" borderId="0" xfId="42" applyFont="1" applyFill="1" applyAlignment="1">
      <alignment horizontal="center"/>
    </xf>
    <xf numFmtId="0" fontId="34" fillId="0" borderId="0" xfId="0" applyFont="1" applyFill="1"/>
    <xf numFmtId="0" fontId="38" fillId="0" borderId="14" xfId="0" applyFont="1" applyFill="1" applyBorder="1" applyAlignment="1">
      <alignment horizontal="left"/>
    </xf>
    <xf numFmtId="0" fontId="19" fillId="0" borderId="19" xfId="42" applyFont="1" applyFill="1" applyBorder="1"/>
    <xf numFmtId="0" fontId="19" fillId="0" borderId="20" xfId="42" applyFont="1" applyFill="1" applyBorder="1"/>
    <xf numFmtId="0" fontId="19" fillId="0" borderId="25" xfId="42" applyFont="1" applyFill="1" applyBorder="1"/>
    <xf numFmtId="0" fontId="19" fillId="0" borderId="26" xfId="42" applyFont="1" applyFill="1" applyBorder="1"/>
    <xf numFmtId="0" fontId="21" fillId="0" borderId="10" xfId="42" applyFont="1" applyFill="1" applyBorder="1" applyAlignment="1">
      <alignment horizontal="center"/>
    </xf>
    <xf numFmtId="166" fontId="21" fillId="33" borderId="11" xfId="44" applyNumberFormat="1" applyFont="1" applyFill="1" applyBorder="1" applyAlignment="1">
      <alignment horizontal="center" vertical="center" wrapText="1"/>
    </xf>
    <xf numFmtId="0" fontId="21" fillId="33" borderId="35" xfId="44" applyFont="1" applyFill="1" applyBorder="1" applyAlignment="1">
      <alignment horizontal="center" vertical="center" wrapText="1"/>
    </xf>
    <xf numFmtId="0" fontId="21" fillId="33" borderId="36" xfId="44" applyFont="1" applyFill="1" applyBorder="1" applyAlignment="1">
      <alignment horizontal="center" vertical="center" wrapText="1"/>
    </xf>
    <xf numFmtId="0" fontId="21" fillId="33" borderId="37" xfId="44" applyFont="1" applyFill="1" applyBorder="1" applyAlignment="1">
      <alignment horizontal="center" vertical="center" wrapText="1"/>
    </xf>
    <xf numFmtId="0" fontId="21" fillId="33" borderId="38" xfId="44" applyFont="1" applyFill="1" applyBorder="1" applyAlignment="1">
      <alignment horizontal="center" vertical="center" wrapText="1"/>
    </xf>
    <xf numFmtId="0" fontId="21" fillId="33" borderId="39" xfId="44" applyFont="1" applyFill="1" applyBorder="1" applyAlignment="1">
      <alignment horizontal="center" vertical="center" wrapText="1"/>
    </xf>
    <xf numFmtId="0" fontId="21" fillId="0" borderId="35" xfId="44" applyFont="1" applyFill="1" applyBorder="1" applyAlignment="1">
      <alignment horizontal="center" vertical="center" wrapText="1"/>
    </xf>
    <xf numFmtId="0" fontId="21" fillId="0" borderId="36" xfId="44" applyFont="1" applyFill="1" applyBorder="1" applyAlignment="1">
      <alignment horizontal="center" vertical="center" wrapText="1"/>
    </xf>
    <xf numFmtId="0" fontId="21" fillId="0" borderId="37" xfId="44" applyFont="1" applyFill="1" applyBorder="1" applyAlignment="1">
      <alignment horizontal="center" vertical="center" wrapText="1"/>
    </xf>
    <xf numFmtId="0" fontId="21" fillId="0" borderId="39" xfId="44" applyFont="1" applyFill="1" applyBorder="1" applyAlignment="1">
      <alignment horizontal="center" vertical="center" wrapText="1"/>
    </xf>
    <xf numFmtId="0" fontId="21" fillId="0" borderId="40" xfId="44" applyFont="1" applyFill="1" applyBorder="1" applyAlignment="1">
      <alignment horizontal="center" vertical="center" wrapText="1"/>
    </xf>
    <xf numFmtId="0" fontId="21" fillId="34" borderId="40" xfId="44" applyFont="1" applyFill="1" applyBorder="1" applyAlignment="1">
      <alignment horizontal="center" vertical="center" wrapText="1"/>
    </xf>
    <xf numFmtId="0" fontId="21" fillId="0" borderId="41" xfId="44" applyFont="1" applyFill="1" applyBorder="1" applyAlignment="1">
      <alignment horizontal="center" vertical="center" wrapText="1"/>
    </xf>
    <xf numFmtId="0" fontId="21" fillId="0" borderId="42" xfId="44" applyFont="1" applyFill="1" applyBorder="1" applyAlignment="1">
      <alignment horizontal="center" vertical="center" wrapText="1"/>
    </xf>
    <xf numFmtId="0" fontId="23" fillId="0" borderId="35" xfId="44" applyFont="1" applyFill="1" applyBorder="1" applyAlignment="1">
      <alignment horizontal="center" vertical="center" wrapText="1"/>
    </xf>
    <xf numFmtId="0" fontId="23" fillId="0" borderId="16" xfId="44" applyFont="1" applyFill="1" applyBorder="1" applyAlignment="1">
      <alignment horizontal="center" vertical="center" wrapText="1"/>
    </xf>
    <xf numFmtId="0" fontId="21" fillId="0" borderId="0" xfId="44" applyFont="1" applyFill="1" applyBorder="1" applyAlignment="1">
      <alignment horizontal="center"/>
    </xf>
    <xf numFmtId="0" fontId="21" fillId="0" borderId="0" xfId="44" applyFont="1" applyFill="1" applyBorder="1">
      <alignment horizontal="center"/>
    </xf>
    <xf numFmtId="0" fontId="21" fillId="0" borderId="0" xfId="44" applyFont="1" applyFill="1" applyBorder="1" applyAlignment="1">
      <alignment horizontal="left"/>
    </xf>
    <xf numFmtId="166" fontId="19" fillId="33" borderId="21" xfId="44" applyNumberFormat="1" applyFont="1" applyFill="1" applyBorder="1" applyAlignment="1">
      <alignment horizontal="center" vertical="center" wrapText="1"/>
    </xf>
    <xf numFmtId="0" fontId="19" fillId="33" borderId="43" xfId="44" applyFont="1" applyFill="1" applyBorder="1" applyAlignment="1">
      <alignment horizontal="center" vertical="center" wrapText="1"/>
    </xf>
    <xf numFmtId="0" fontId="19" fillId="33" borderId="44" xfId="44" applyFont="1" applyFill="1" applyBorder="1" applyAlignment="1">
      <alignment horizontal="center" vertical="center" wrapText="1"/>
    </xf>
    <xf numFmtId="0" fontId="19" fillId="33" borderId="45" xfId="44" applyFont="1" applyFill="1" applyBorder="1" applyAlignment="1">
      <alignment horizontal="center" vertical="center" wrapText="1"/>
    </xf>
    <xf numFmtId="0" fontId="19" fillId="33" borderId="46" xfId="44" applyFont="1" applyFill="1" applyBorder="1" applyAlignment="1">
      <alignment horizontal="center" vertical="center" wrapText="1"/>
    </xf>
    <xf numFmtId="0" fontId="19" fillId="33" borderId="47" xfId="44" applyFont="1" applyFill="1" applyBorder="1" applyAlignment="1">
      <alignment horizontal="center" vertical="center" wrapText="1"/>
    </xf>
    <xf numFmtId="0" fontId="19" fillId="33" borderId="19" xfId="44" applyFont="1" applyFill="1" applyBorder="1" applyAlignment="1">
      <alignment horizontal="center" vertical="center" wrapText="1"/>
    </xf>
    <xf numFmtId="0" fontId="19" fillId="0" borderId="21" xfId="44" applyFont="1" applyFill="1" applyBorder="1" applyAlignment="1">
      <alignment horizontal="center" vertical="center" wrapText="1"/>
    </xf>
    <xf numFmtId="0" fontId="19" fillId="0" borderId="44" xfId="44" applyFont="1" applyFill="1" applyBorder="1" applyAlignment="1">
      <alignment horizontal="center" vertical="center" wrapText="1"/>
    </xf>
    <xf numFmtId="0" fontId="19" fillId="0" borderId="45" xfId="44" applyFont="1" applyFill="1" applyBorder="1" applyAlignment="1">
      <alignment horizontal="center" vertical="center" wrapText="1"/>
    </xf>
    <xf numFmtId="0" fontId="19" fillId="0" borderId="48" xfId="44" applyFont="1" applyFill="1" applyBorder="1" applyAlignment="1">
      <alignment horizontal="center" vertical="center" wrapText="1"/>
    </xf>
    <xf numFmtId="0" fontId="19" fillId="0" borderId="49" xfId="44" applyFont="1" applyFill="1" applyBorder="1" applyAlignment="1">
      <alignment horizontal="center" vertical="center" wrapText="1"/>
    </xf>
    <xf numFmtId="0" fontId="19" fillId="0" borderId="43" xfId="44" applyFont="1" applyFill="1" applyBorder="1" applyAlignment="1">
      <alignment horizontal="center" vertical="center" wrapText="1"/>
    </xf>
    <xf numFmtId="0" fontId="19" fillId="34" borderId="49" xfId="44" applyFont="1" applyFill="1" applyBorder="1" applyAlignment="1">
      <alignment horizontal="center" vertical="center" wrapText="1"/>
    </xf>
    <xf numFmtId="0" fontId="19" fillId="0" borderId="20" xfId="44" applyFont="1" applyFill="1" applyBorder="1" applyAlignment="1">
      <alignment horizontal="center" vertical="center" wrapText="1"/>
    </xf>
    <xf numFmtId="0" fontId="19" fillId="0" borderId="47" xfId="44" applyFont="1" applyFill="1" applyBorder="1" applyAlignment="1">
      <alignment horizontal="center" vertical="center" wrapText="1"/>
    </xf>
    <xf numFmtId="0" fontId="19" fillId="0" borderId="43" xfId="42" applyFont="1" applyFill="1" applyBorder="1" applyAlignment="1">
      <alignment horizontal="center" vertical="center" wrapText="1"/>
    </xf>
    <xf numFmtId="0" fontId="19" fillId="0" borderId="0" xfId="44" applyFont="1" applyFill="1" applyBorder="1" applyAlignment="1">
      <alignment horizontal="center"/>
    </xf>
    <xf numFmtId="0" fontId="19" fillId="0" borderId="0" xfId="44" applyFont="1" applyFill="1" applyBorder="1">
      <alignment horizontal="center"/>
    </xf>
    <xf numFmtId="0" fontId="19" fillId="0" borderId="0" xfId="44" applyFont="1" applyFill="1" applyBorder="1" applyAlignment="1">
      <alignment horizontal="left"/>
    </xf>
    <xf numFmtId="164" fontId="20" fillId="0" borderId="0" xfId="0" applyNumberFormat="1" applyFont="1" applyFill="1" applyBorder="1"/>
    <xf numFmtId="2" fontId="40" fillId="0" borderId="40" xfId="42" applyNumberFormat="1" applyFont="1" applyFill="1" applyBorder="1"/>
    <xf numFmtId="2" fontId="41" fillId="0" borderId="40" xfId="42" applyNumberFormat="1" applyFont="1" applyFill="1" applyBorder="1" applyAlignment="1">
      <alignment horizontal="center"/>
    </xf>
    <xf numFmtId="2" fontId="40" fillId="0" borderId="40" xfId="42" applyNumberFormat="1" applyFont="1" applyFill="1" applyBorder="1" applyAlignment="1">
      <alignment horizontal="center"/>
    </xf>
    <xf numFmtId="167" fontId="40" fillId="0" borderId="40" xfId="42" applyNumberFormat="1" applyFont="1" applyFill="1" applyBorder="1" applyAlignment="1">
      <alignment horizontal="center"/>
    </xf>
    <xf numFmtId="164" fontId="40" fillId="0" borderId="40" xfId="42" applyNumberFormat="1" applyFont="1" applyFill="1" applyBorder="1" applyAlignment="1">
      <alignment horizontal="center"/>
    </xf>
    <xf numFmtId="2" fontId="40" fillId="34" borderId="40" xfId="42" applyNumberFormat="1" applyFont="1" applyFill="1" applyBorder="1" applyAlignment="1">
      <alignment horizontal="center"/>
    </xf>
    <xf numFmtId="164" fontId="28" fillId="0" borderId="40" xfId="44" applyNumberFormat="1" applyFont="1" applyFill="1" applyBorder="1" applyAlignment="1">
      <alignment horizontal="center"/>
    </xf>
    <xf numFmtId="164" fontId="28" fillId="0" borderId="40" xfId="42" applyNumberFormat="1" applyFont="1" applyFill="1" applyBorder="1" applyAlignment="1">
      <alignment horizontal="center" vertical="center" wrapText="1"/>
    </xf>
    <xf numFmtId="2" fontId="19" fillId="0" borderId="0" xfId="44" applyNumberFormat="1" applyFont="1" applyFill="1" applyBorder="1" applyAlignment="1">
      <alignment horizontal="center"/>
    </xf>
    <xf numFmtId="2" fontId="20" fillId="0" borderId="27" xfId="0" applyNumberFormat="1" applyFont="1" applyFill="1" applyBorder="1" applyAlignment="1">
      <alignment horizontal="center" vertical="center"/>
    </xf>
    <xf numFmtId="2" fontId="19" fillId="0" borderId="27" xfId="44" applyNumberFormat="1" applyFont="1" applyFill="1" applyBorder="1" applyAlignment="1">
      <alignment horizontal="center" vertical="center"/>
    </xf>
    <xf numFmtId="2" fontId="21" fillId="0" borderId="33" xfId="44" applyNumberFormat="1" applyFont="1" applyFill="1" applyBorder="1" applyAlignment="1">
      <alignment horizontal="center" vertical="center"/>
    </xf>
    <xf numFmtId="2" fontId="19" fillId="0" borderId="33" xfId="44" applyNumberFormat="1" applyFont="1" applyFill="1" applyBorder="1" applyAlignment="1">
      <alignment horizontal="center" vertical="center"/>
    </xf>
    <xf numFmtId="2" fontId="21" fillId="0" borderId="27" xfId="44" applyNumberFormat="1" applyFont="1" applyFill="1" applyBorder="1" applyAlignment="1">
      <alignment horizontal="center" vertical="center"/>
    </xf>
    <xf numFmtId="2" fontId="21" fillId="0" borderId="0" xfId="44" applyNumberFormat="1" applyFont="1" applyFill="1" applyBorder="1">
      <alignment horizontal="center"/>
    </xf>
    <xf numFmtId="2" fontId="21" fillId="0" borderId="0" xfId="44" applyNumberFormat="1" applyFont="1" applyFill="1" applyBorder="1" applyAlignment="1">
      <alignment horizontal="left"/>
    </xf>
    <xf numFmtId="2" fontId="19" fillId="0" borderId="0" xfId="42" applyNumberFormat="1" applyFont="1" applyFill="1" applyBorder="1"/>
    <xf numFmtId="0" fontId="42" fillId="0" borderId="0" xfId="0" applyFont="1" applyFill="1" applyBorder="1"/>
    <xf numFmtId="0" fontId="19" fillId="0" borderId="0" xfId="42" applyNumberFormat="1" applyFont="1" applyFill="1" applyBorder="1" applyAlignment="1" applyProtection="1"/>
    <xf numFmtId="2" fontId="40" fillId="0" borderId="50" xfId="42" applyNumberFormat="1" applyFont="1" applyFill="1" applyBorder="1"/>
    <xf numFmtId="2" fontId="41" fillId="0" borderId="50" xfId="42" applyNumberFormat="1" applyFont="1" applyFill="1" applyBorder="1" applyAlignment="1">
      <alignment horizontal="center"/>
    </xf>
    <xf numFmtId="2" fontId="40" fillId="0" borderId="50" xfId="42" applyNumberFormat="1" applyFont="1" applyFill="1" applyBorder="1" applyAlignment="1">
      <alignment horizontal="center"/>
    </xf>
    <xf numFmtId="167" fontId="40" fillId="0" borderId="50" xfId="42" applyNumberFormat="1" applyFont="1" applyFill="1" applyBorder="1" applyAlignment="1">
      <alignment horizontal="center"/>
    </xf>
    <xf numFmtId="164" fontId="40" fillId="0" borderId="50" xfId="42" applyNumberFormat="1" applyFont="1" applyFill="1" applyBorder="1" applyAlignment="1">
      <alignment horizontal="center"/>
    </xf>
    <xf numFmtId="2" fontId="40" fillId="34" borderId="50" xfId="42" applyNumberFormat="1" applyFont="1" applyFill="1" applyBorder="1" applyAlignment="1">
      <alignment horizontal="center"/>
    </xf>
    <xf numFmtId="164" fontId="28" fillId="0" borderId="50" xfId="44" applyNumberFormat="1" applyFont="1" applyFill="1" applyBorder="1" applyAlignment="1">
      <alignment horizontal="center"/>
    </xf>
    <xf numFmtId="164" fontId="28" fillId="0" borderId="50" xfId="42" applyNumberFormat="1" applyFont="1" applyFill="1" applyBorder="1" applyAlignment="1">
      <alignment horizontal="center" vertical="center" wrapText="1"/>
    </xf>
    <xf numFmtId="2" fontId="40" fillId="0" borderId="49" xfId="42" applyNumberFormat="1" applyFont="1" applyFill="1" applyBorder="1"/>
    <xf numFmtId="2" fontId="41" fillId="0" borderId="49" xfId="42" applyNumberFormat="1" applyFont="1" applyFill="1" applyBorder="1" applyAlignment="1">
      <alignment horizontal="center"/>
    </xf>
    <xf numFmtId="2" fontId="40" fillId="0" borderId="49" xfId="42" applyNumberFormat="1" applyFont="1" applyFill="1" applyBorder="1" applyAlignment="1">
      <alignment horizontal="center"/>
    </xf>
    <xf numFmtId="167" fontId="40" fillId="0" borderId="49" xfId="42" applyNumberFormat="1" applyFont="1" applyFill="1" applyBorder="1" applyAlignment="1">
      <alignment horizontal="center"/>
    </xf>
    <xf numFmtId="164" fontId="40" fillId="0" borderId="49" xfId="42" applyNumberFormat="1" applyFont="1" applyFill="1" applyBorder="1" applyAlignment="1">
      <alignment horizontal="center"/>
    </xf>
    <xf numFmtId="2" fontId="40" fillId="34" borderId="49" xfId="42" applyNumberFormat="1" applyFont="1" applyFill="1" applyBorder="1" applyAlignment="1">
      <alignment horizontal="center"/>
    </xf>
    <xf numFmtId="164" fontId="28" fillId="0" borderId="49" xfId="44" applyNumberFormat="1" applyFont="1" applyFill="1" applyBorder="1" applyAlignment="1">
      <alignment horizontal="center"/>
    </xf>
    <xf numFmtId="164" fontId="28" fillId="0" borderId="49" xfId="42" applyNumberFormat="1" applyFont="1" applyFill="1" applyBorder="1" applyAlignment="1">
      <alignment horizontal="center" vertical="center" wrapText="1"/>
    </xf>
    <xf numFmtId="168" fontId="19" fillId="0" borderId="35" xfId="44" applyNumberFormat="1" applyFont="1" applyFill="1" applyBorder="1" applyAlignment="1">
      <alignment horizontal="left"/>
    </xf>
    <xf numFmtId="2" fontId="20" fillId="0" borderId="35" xfId="42" applyNumberFormat="1" applyFont="1" applyFill="1" applyBorder="1"/>
    <xf numFmtId="2" fontId="20" fillId="35" borderId="37" xfId="42" applyNumberFormat="1" applyFont="1" applyFill="1" applyBorder="1"/>
    <xf numFmtId="2" fontId="20" fillId="0" borderId="42" xfId="42" applyNumberFormat="1" applyFont="1" applyFill="1" applyBorder="1"/>
    <xf numFmtId="2" fontId="20" fillId="0" borderId="37" xfId="42" applyNumberFormat="1" applyFont="1" applyFill="1" applyBorder="1"/>
    <xf numFmtId="2" fontId="20" fillId="0" borderId="39" xfId="42" applyNumberFormat="1" applyFont="1" applyFill="1" applyBorder="1"/>
    <xf numFmtId="167" fontId="20" fillId="0" borderId="36" xfId="42" applyNumberFormat="1" applyFont="1" applyFill="1" applyBorder="1"/>
    <xf numFmtId="167" fontId="20" fillId="0" borderId="37" xfId="42" applyNumberFormat="1" applyFont="1" applyFill="1" applyBorder="1"/>
    <xf numFmtId="167" fontId="20" fillId="0" borderId="38" xfId="42" applyNumberFormat="1" applyFont="1" applyFill="1" applyBorder="1"/>
    <xf numFmtId="167" fontId="20" fillId="0" borderId="42" xfId="42" applyNumberFormat="1" applyFont="1" applyFill="1" applyBorder="1"/>
    <xf numFmtId="164" fontId="20" fillId="0" borderId="41" xfId="42" applyNumberFormat="1" applyFont="1" applyFill="1" applyBorder="1"/>
    <xf numFmtId="2" fontId="20" fillId="0" borderId="41" xfId="42" applyNumberFormat="1" applyFont="1" applyFill="1" applyBorder="1"/>
    <xf numFmtId="167" fontId="20" fillId="0" borderId="39" xfId="42" applyNumberFormat="1" applyFont="1" applyFill="1" applyBorder="1"/>
    <xf numFmtId="164" fontId="20" fillId="0" borderId="40" xfId="42" applyNumberFormat="1" applyFont="1" applyFill="1" applyBorder="1"/>
    <xf numFmtId="164" fontId="20" fillId="0" borderId="51" xfId="42" applyNumberFormat="1" applyFont="1" applyFill="1" applyBorder="1"/>
    <xf numFmtId="164" fontId="20" fillId="0" borderId="35" xfId="42" applyNumberFormat="1" applyFont="1" applyFill="1" applyBorder="1"/>
    <xf numFmtId="2" fontId="19" fillId="0" borderId="0" xfId="42" applyNumberFormat="1" applyFont="1" applyFill="1"/>
    <xf numFmtId="168" fontId="28" fillId="0" borderId="43" xfId="44" applyNumberFormat="1" applyFont="1" applyFill="1" applyBorder="1" applyAlignment="1">
      <alignment horizontal="left"/>
    </xf>
    <xf numFmtId="2" fontId="34" fillId="0" borderId="43" xfId="42" applyNumberFormat="1" applyFont="1" applyFill="1" applyBorder="1"/>
    <xf numFmtId="2" fontId="43" fillId="35" borderId="45" xfId="42" applyNumberFormat="1" applyFont="1" applyFill="1" applyBorder="1"/>
    <xf numFmtId="2" fontId="43" fillId="0" borderId="47" xfId="42" applyNumberFormat="1" applyFont="1" applyFill="1" applyBorder="1"/>
    <xf numFmtId="2" fontId="43" fillId="0" borderId="45" xfId="42" applyNumberFormat="1" applyFont="1" applyFill="1" applyBorder="1"/>
    <xf numFmtId="2" fontId="43" fillId="0" borderId="48" xfId="42" applyNumberFormat="1" applyFont="1" applyFill="1" applyBorder="1"/>
    <xf numFmtId="167" fontId="43" fillId="35" borderId="44" xfId="42" applyNumberFormat="1" applyFont="1" applyFill="1" applyBorder="1"/>
    <xf numFmtId="167" fontId="43" fillId="35" borderId="45" xfId="42" applyNumberFormat="1" applyFont="1" applyFill="1" applyBorder="1"/>
    <xf numFmtId="167" fontId="43" fillId="35" borderId="46" xfId="42" applyNumberFormat="1" applyFont="1" applyFill="1" applyBorder="1"/>
    <xf numFmtId="167" fontId="43" fillId="35" borderId="47" xfId="42" applyNumberFormat="1" applyFont="1" applyFill="1" applyBorder="1"/>
    <xf numFmtId="164" fontId="43" fillId="0" borderId="20" xfId="42" applyNumberFormat="1" applyFont="1" applyFill="1" applyBorder="1"/>
    <xf numFmtId="167" fontId="43" fillId="35" borderId="48" xfId="42" applyNumberFormat="1" applyFont="1" applyFill="1" applyBorder="1"/>
    <xf numFmtId="164" fontId="43" fillId="0" borderId="43" xfId="42" applyNumberFormat="1" applyFont="1" applyFill="1" applyBorder="1"/>
    <xf numFmtId="2" fontId="43" fillId="0" borderId="49" xfId="42" applyNumberFormat="1" applyFont="1" applyFill="1" applyBorder="1"/>
    <xf numFmtId="2" fontId="43" fillId="0" borderId="19" xfId="42" applyNumberFormat="1" applyFont="1" applyFill="1" applyBorder="1"/>
    <xf numFmtId="168" fontId="19" fillId="0" borderId="14" xfId="44" applyNumberFormat="1" applyFont="1" applyFill="1" applyBorder="1" applyAlignment="1">
      <alignment horizontal="left"/>
    </xf>
    <xf numFmtId="2" fontId="20" fillId="0" borderId="0" xfId="42" applyNumberFormat="1" applyFont="1" applyFill="1" applyBorder="1"/>
    <xf numFmtId="2" fontId="20" fillId="35" borderId="0" xfId="42" applyNumberFormat="1" applyFont="1" applyFill="1" applyBorder="1"/>
    <xf numFmtId="2" fontId="20" fillId="35" borderId="52" xfId="42" applyNumberFormat="1" applyFont="1" applyFill="1" applyBorder="1"/>
    <xf numFmtId="164" fontId="20" fillId="0" borderId="0" xfId="42" applyNumberFormat="1" applyFont="1" applyFill="1" applyBorder="1"/>
    <xf numFmtId="2" fontId="20" fillId="0" borderId="53" xfId="42" applyNumberFormat="1" applyFont="1" applyFill="1" applyBorder="1"/>
    <xf numFmtId="2" fontId="20" fillId="0" borderId="52" xfId="42" applyNumberFormat="1" applyFont="1" applyFill="1" applyBorder="1"/>
    <xf numFmtId="164" fontId="20" fillId="0" borderId="15" xfId="42" applyNumberFormat="1" applyFont="1" applyFill="1" applyBorder="1"/>
    <xf numFmtId="168" fontId="19" fillId="0" borderId="21" xfId="44" applyNumberFormat="1" applyFont="1" applyFill="1" applyBorder="1" applyAlignment="1">
      <alignment horizontal="left"/>
    </xf>
    <xf numFmtId="2" fontId="20" fillId="0" borderId="10" xfId="42" applyNumberFormat="1" applyFont="1" applyFill="1" applyBorder="1"/>
    <xf numFmtId="167" fontId="19" fillId="0" borderId="10" xfId="44" applyNumberFormat="1" applyFont="1" applyFill="1" applyBorder="1" applyAlignment="1">
      <alignment horizontal="center"/>
    </xf>
    <xf numFmtId="167" fontId="44" fillId="0" borderId="10" xfId="42" applyNumberFormat="1" applyFont="1" applyFill="1" applyBorder="1" applyAlignment="1"/>
    <xf numFmtId="167" fontId="19" fillId="0" borderId="54" xfId="44" applyNumberFormat="1" applyFont="1" applyFill="1" applyBorder="1" applyAlignment="1">
      <alignment horizontal="center"/>
    </xf>
    <xf numFmtId="167" fontId="19" fillId="0" borderId="0" xfId="44" applyNumberFormat="1" applyFont="1" applyFill="1" applyBorder="1" applyAlignment="1">
      <alignment horizontal="center"/>
    </xf>
    <xf numFmtId="167" fontId="44" fillId="0" borderId="0" xfId="42" applyNumberFormat="1" applyFont="1" applyFill="1" applyBorder="1" applyAlignment="1"/>
    <xf numFmtId="167" fontId="44" fillId="0" borderId="53" xfId="42" applyNumberFormat="1" applyFont="1" applyFill="1" applyBorder="1" applyAlignment="1"/>
    <xf numFmtId="164" fontId="19" fillId="0" borderId="54" xfId="44" applyNumberFormat="1" applyFont="1" applyFill="1" applyBorder="1" applyAlignment="1">
      <alignment horizontal="center"/>
    </xf>
    <xf numFmtId="164" fontId="19" fillId="0" borderId="10" xfId="44" applyNumberFormat="1" applyFont="1" applyFill="1" applyBorder="1" applyAlignment="1">
      <alignment horizontal="center"/>
    </xf>
    <xf numFmtId="2" fontId="20" fillId="0" borderId="10" xfId="42" applyNumberFormat="1" applyFont="1" applyFill="1" applyBorder="1" applyAlignment="1"/>
    <xf numFmtId="169" fontId="19" fillId="0" borderId="10" xfId="44" applyNumberFormat="1" applyFont="1" applyFill="1" applyBorder="1" applyAlignment="1">
      <alignment horizontal="center"/>
    </xf>
    <xf numFmtId="2" fontId="19" fillId="0" borderId="10" xfId="42" applyNumberFormat="1" applyFont="1" applyFill="1" applyBorder="1" applyAlignment="1">
      <alignment horizontal="center" vertical="center" wrapText="1"/>
    </xf>
    <xf numFmtId="164" fontId="44" fillId="0" borderId="22" xfId="42" applyNumberFormat="1" applyFont="1" applyFill="1" applyBorder="1" applyAlignment="1"/>
    <xf numFmtId="0" fontId="19" fillId="0" borderId="0" xfId="42" applyFont="1" applyFill="1" applyBorder="1" applyAlignment="1">
      <alignment horizontal="center"/>
    </xf>
    <xf numFmtId="0" fontId="28" fillId="0" borderId="0" xfId="42" applyFont="1" applyFill="1" applyBorder="1" applyAlignment="1">
      <alignment horizontal="center"/>
    </xf>
    <xf numFmtId="0" fontId="19" fillId="0" borderId="0" xfId="42" applyFont="1" applyFill="1" applyBorder="1" applyAlignment="1"/>
    <xf numFmtId="0" fontId="21" fillId="0" borderId="0" xfId="44" applyFont="1" applyFill="1" applyBorder="1" applyAlignment="1">
      <alignment horizontal="center" vertical="center" wrapText="1"/>
    </xf>
    <xf numFmtId="0" fontId="32" fillId="0" borderId="0" xfId="0" applyFont="1" applyFill="1"/>
    <xf numFmtId="164" fontId="27" fillId="0" borderId="0" xfId="42" applyNumberFormat="1" applyFont="1" applyFill="1" applyBorder="1" applyAlignment="1">
      <alignment horizontal="center"/>
    </xf>
    <xf numFmtId="2" fontId="22" fillId="0" borderId="0" xfId="42" applyNumberFormat="1" applyFont="1" applyFill="1" applyBorder="1" applyAlignment="1">
      <alignment horizontal="center"/>
    </xf>
    <xf numFmtId="1" fontId="22" fillId="0" borderId="0" xfId="42" applyNumberFormat="1" applyFont="1" applyFill="1" applyBorder="1" applyAlignment="1">
      <alignment horizontal="center"/>
    </xf>
    <xf numFmtId="0" fontId="22" fillId="0" borderId="0" xfId="42" applyFont="1" applyFill="1" applyBorder="1"/>
    <xf numFmtId="0" fontId="22" fillId="0" borderId="0" xfId="42" applyFont="1" applyFill="1"/>
    <xf numFmtId="2" fontId="45" fillId="0" borderId="0" xfId="42" applyNumberFormat="1" applyFont="1" applyFill="1" applyBorder="1" applyAlignment="1">
      <alignment vertical="center"/>
    </xf>
    <xf numFmtId="0" fontId="22" fillId="0" borderId="0" xfId="42" applyFont="1" applyFill="1" applyBorder="1" applyAlignment="1">
      <alignment horizontal="center" vertical="center"/>
    </xf>
    <xf numFmtId="0" fontId="19" fillId="0" borderId="0" xfId="42" applyFont="1" applyFill="1" applyBorder="1" applyAlignment="1">
      <alignment horizontal="center" vertical="center" wrapText="1"/>
    </xf>
    <xf numFmtId="49" fontId="20" fillId="0" borderId="0" xfId="42" applyNumberFormat="1" applyFont="1" applyFill="1" applyBorder="1" applyAlignment="1">
      <alignment horizontal="left"/>
    </xf>
    <xf numFmtId="164" fontId="20" fillId="0" borderId="0" xfId="42" applyNumberFormat="1" applyFont="1" applyFill="1" applyBorder="1" applyAlignment="1">
      <alignment horizontal="center"/>
    </xf>
    <xf numFmtId="2" fontId="19" fillId="0" borderId="0" xfId="42" applyNumberFormat="1" applyFont="1" applyFill="1" applyBorder="1" applyAlignment="1">
      <alignment horizontal="center"/>
    </xf>
    <xf numFmtId="2" fontId="46" fillId="0" borderId="0" xfId="42" applyNumberFormat="1" applyFont="1" applyFill="1" applyBorder="1" applyAlignment="1">
      <alignment vertical="center"/>
    </xf>
    <xf numFmtId="0" fontId="19" fillId="0" borderId="0" xfId="42" applyFont="1" applyFill="1" applyBorder="1" applyAlignment="1">
      <alignment horizontal="center" vertical="center"/>
    </xf>
    <xf numFmtId="0" fontId="27" fillId="0" borderId="0" xfId="0" applyFont="1" applyFill="1" applyAlignment="1">
      <alignment horizontal="left"/>
    </xf>
    <xf numFmtId="164" fontId="27" fillId="0" borderId="0" xfId="0" applyNumberFormat="1" applyFont="1" applyFill="1" applyAlignment="1">
      <alignment horizontal="left"/>
    </xf>
    <xf numFmtId="170" fontId="40" fillId="0" borderId="0" xfId="44" applyNumberFormat="1" applyFont="1" applyFill="1" applyBorder="1" applyAlignment="1">
      <alignment horizontal="left"/>
    </xf>
    <xf numFmtId="0" fontId="40" fillId="0" borderId="0" xfId="42" applyFont="1" applyFill="1" applyBorder="1" applyAlignment="1">
      <alignment horizontal="left"/>
    </xf>
    <xf numFmtId="2" fontId="40" fillId="0" borderId="0" xfId="42" applyNumberFormat="1" applyFont="1" applyFill="1" applyBorder="1" applyAlignment="1">
      <alignment horizontal="left"/>
    </xf>
    <xf numFmtId="2" fontId="40" fillId="0" borderId="0" xfId="42" applyNumberFormat="1" applyFont="1" applyFill="1" applyBorder="1" applyAlignment="1">
      <alignment horizontal="right"/>
    </xf>
    <xf numFmtId="2" fontId="18" fillId="0" borderId="0" xfId="42" applyNumberFormat="1" applyFont="1" applyFill="1" applyBorder="1" applyAlignment="1">
      <alignment horizontal="left"/>
    </xf>
    <xf numFmtId="2" fontId="47" fillId="0" borderId="0" xfId="42" applyNumberFormat="1" applyFont="1" applyFill="1" applyBorder="1" applyAlignment="1">
      <alignment horizontal="right"/>
    </xf>
    <xf numFmtId="0" fontId="27" fillId="0" borderId="0" xfId="0" applyFont="1" applyFill="1" applyBorder="1" applyAlignment="1">
      <alignment horizontal="right"/>
    </xf>
    <xf numFmtId="0" fontId="27" fillId="0" borderId="0" xfId="0" applyFont="1" applyFill="1" applyBorder="1" applyAlignment="1">
      <alignment horizontal="left"/>
    </xf>
    <xf numFmtId="2" fontId="40" fillId="0" borderId="0" xfId="43" applyNumberFormat="1" applyFont="1" applyFill="1" applyBorder="1" applyAlignment="1">
      <alignment vertical="center"/>
    </xf>
    <xf numFmtId="2" fontId="48" fillId="0" borderId="0" xfId="43" applyNumberFormat="1" applyFont="1" applyFill="1" applyBorder="1" applyAlignment="1">
      <alignment vertical="center"/>
    </xf>
    <xf numFmtId="0" fontId="40" fillId="0" borderId="0" xfId="0" applyFont="1"/>
    <xf numFmtId="170" fontId="18" fillId="0" borderId="0" xfId="44" applyNumberFormat="1" applyFont="1" applyFill="1" applyBorder="1" applyAlignment="1"/>
    <xf numFmtId="170" fontId="40" fillId="0" borderId="0" xfId="44" applyNumberFormat="1" applyFont="1" applyFill="1" applyBorder="1" applyAlignment="1"/>
    <xf numFmtId="2" fontId="47" fillId="0" borderId="0" xfId="42" applyNumberFormat="1" applyFont="1" applyFill="1" applyBorder="1" applyAlignment="1">
      <alignment horizontal="left"/>
    </xf>
    <xf numFmtId="2" fontId="49" fillId="0" borderId="0" xfId="42" applyNumberFormat="1" applyFont="1" applyFill="1" applyBorder="1" applyAlignment="1">
      <alignment horizontal="left" vertical="center"/>
    </xf>
    <xf numFmtId="2" fontId="50" fillId="0" borderId="0" xfId="42" applyNumberFormat="1" applyFont="1" applyFill="1" applyBorder="1" applyAlignment="1">
      <alignment horizontal="left" vertical="center"/>
    </xf>
    <xf numFmtId="164" fontId="27" fillId="0" borderId="17" xfId="0" applyNumberFormat="1" applyFont="1" applyFill="1" applyBorder="1" applyAlignment="1">
      <alignment horizontal="left"/>
    </xf>
    <xf numFmtId="2" fontId="40" fillId="0" borderId="17" xfId="42" applyNumberFormat="1" applyFont="1" applyFill="1" applyBorder="1" applyAlignment="1"/>
    <xf numFmtId="2" fontId="40" fillId="0" borderId="0" xfId="42" applyNumberFormat="1" applyFont="1" applyFill="1" applyBorder="1" applyAlignment="1">
      <alignment vertical="center"/>
    </xf>
    <xf numFmtId="0" fontId="18" fillId="0" borderId="0" xfId="42" applyFont="1" applyFill="1" applyBorder="1" applyAlignment="1"/>
    <xf numFmtId="2" fontId="47" fillId="0" borderId="0" xfId="42" applyNumberFormat="1" applyFont="1" applyFill="1" applyBorder="1" applyAlignment="1"/>
    <xf numFmtId="2" fontId="40" fillId="0" borderId="0" xfId="42" applyNumberFormat="1" applyFont="1" applyFill="1" applyBorder="1" applyAlignment="1"/>
    <xf numFmtId="0" fontId="18" fillId="0" borderId="0" xfId="42" applyFont="1" applyFill="1" applyBorder="1" applyAlignment="1">
      <alignment horizontal="left"/>
    </xf>
    <xf numFmtId="0" fontId="40" fillId="0" borderId="0" xfId="42" applyFont="1" applyFill="1" applyAlignment="1">
      <alignment horizontal="left"/>
    </xf>
    <xf numFmtId="0" fontId="35" fillId="0" borderId="0" xfId="0" applyFont="1"/>
    <xf numFmtId="0" fontId="31" fillId="0" borderId="0" xfId="0" applyFont="1" applyAlignment="1">
      <alignment horizontal="right"/>
    </xf>
    <xf numFmtId="0" fontId="35" fillId="0" borderId="0" xfId="0" applyFont="1" applyFill="1"/>
    <xf numFmtId="2" fontId="31" fillId="0" borderId="0" xfId="0" applyNumberFormat="1" applyFont="1" applyAlignment="1"/>
    <xf numFmtId="0" fontId="35" fillId="0" borderId="0" xfId="0" applyFont="1" applyAlignment="1">
      <alignment horizontal="center"/>
    </xf>
    <xf numFmtId="0" fontId="35" fillId="0" borderId="0" xfId="0" applyFont="1" applyBorder="1"/>
    <xf numFmtId="0" fontId="47" fillId="0" borderId="0" xfId="0" applyFont="1" applyBorder="1"/>
    <xf numFmtId="0" fontId="40" fillId="0" borderId="0" xfId="0" applyFont="1" applyBorder="1"/>
    <xf numFmtId="164" fontId="40" fillId="0" borderId="0" xfId="0" applyNumberFormat="1" applyFont="1"/>
    <xf numFmtId="170" fontId="18" fillId="0" borderId="0" xfId="44" applyNumberFormat="1" applyFont="1" applyFill="1" applyBorder="1" applyAlignment="1">
      <alignment horizontal="left"/>
    </xf>
    <xf numFmtId="0" fontId="47" fillId="0" borderId="0" xfId="42" applyFont="1" applyFill="1" applyBorder="1" applyAlignment="1">
      <alignment horizontal="center"/>
    </xf>
    <xf numFmtId="2" fontId="43" fillId="0" borderId="0" xfId="0" applyNumberFormat="1" applyFont="1" applyFill="1" applyAlignment="1"/>
    <xf numFmtId="0" fontId="47" fillId="0" borderId="0" xfId="42" applyFont="1" applyFill="1" applyBorder="1" applyAlignment="1">
      <alignment horizontal="left"/>
    </xf>
    <xf numFmtId="2" fontId="49" fillId="0" borderId="17" xfId="42" applyNumberFormat="1" applyFont="1" applyFill="1" applyBorder="1" applyAlignment="1">
      <alignment horizontal="left" vertical="center"/>
    </xf>
    <xf numFmtId="0" fontId="40" fillId="0" borderId="17" xfId="42" applyFont="1" applyFill="1" applyBorder="1" applyAlignment="1">
      <alignment horizontal="left"/>
    </xf>
    <xf numFmtId="0" fontId="40" fillId="0" borderId="0" xfId="0" applyFont="1" applyFill="1" applyAlignment="1">
      <alignment horizontal="left"/>
    </xf>
    <xf numFmtId="2" fontId="40" fillId="0" borderId="0" xfId="0" applyNumberFormat="1" applyFont="1" applyFill="1" applyAlignment="1">
      <alignment horizontal="left"/>
    </xf>
    <xf numFmtId="0" fontId="0" fillId="0" borderId="0" xfId="0" applyFont="1" applyFill="1" applyAlignment="1">
      <alignment horizontal="left"/>
    </xf>
    <xf numFmtId="0" fontId="42" fillId="0" borderId="0" xfId="0" applyFont="1" applyFill="1" applyAlignment="1">
      <alignment horizontal="left"/>
    </xf>
    <xf numFmtId="0" fontId="48" fillId="0" borderId="0" xfId="43" applyFont="1" applyFill="1" applyBorder="1" applyAlignment="1">
      <alignment horizontal="center" vertical="center"/>
    </xf>
    <xf numFmtId="2" fontId="27" fillId="0" borderId="0" xfId="0" applyNumberFormat="1" applyFont="1" applyFill="1" applyAlignment="1">
      <alignment horizontal="left"/>
    </xf>
    <xf numFmtId="0" fontId="40" fillId="0" borderId="0" xfId="42" applyNumberFormat="1" applyFont="1" applyFill="1" applyBorder="1" applyAlignment="1" applyProtection="1">
      <alignment horizontal="left"/>
    </xf>
    <xf numFmtId="0" fontId="18" fillId="0" borderId="0" xfId="42" applyNumberFormat="1" applyFont="1" applyFill="1" applyBorder="1" applyAlignment="1" applyProtection="1">
      <alignment horizontal="left"/>
    </xf>
    <xf numFmtId="0" fontId="42" fillId="0" borderId="0" xfId="42" applyFont="1" applyFill="1" applyBorder="1" applyAlignment="1">
      <alignment horizontal="left"/>
    </xf>
    <xf numFmtId="0" fontId="52" fillId="0" borderId="0" xfId="42" applyFont="1" applyFill="1" applyBorder="1" applyAlignment="1">
      <alignment horizontal="left"/>
    </xf>
    <xf numFmtId="170" fontId="52" fillId="0" borderId="0" xfId="44" applyNumberFormat="1" applyFont="1" applyFill="1" applyBorder="1" applyAlignment="1">
      <alignment horizontal="left"/>
    </xf>
    <xf numFmtId="0" fontId="53" fillId="0" borderId="0" xfId="0" applyFont="1" applyFill="1" applyAlignment="1">
      <alignment horizontal="left"/>
    </xf>
    <xf numFmtId="2" fontId="54" fillId="0" borderId="0" xfId="0" applyNumberFormat="1" applyFont="1" applyFill="1" applyAlignment="1">
      <alignment horizontal="center"/>
    </xf>
    <xf numFmtId="0" fontId="52" fillId="0" borderId="0" xfId="42" applyFont="1" applyFill="1" applyAlignment="1">
      <alignment horizontal="left"/>
    </xf>
    <xf numFmtId="0" fontId="52" fillId="0" borderId="0" xfId="42" applyNumberFormat="1" applyFont="1" applyFill="1" applyBorder="1" applyAlignment="1" applyProtection="1">
      <alignment horizontal="left"/>
    </xf>
    <xf numFmtId="0" fontId="55" fillId="0" borderId="0" xfId="43" applyFont="1" applyFill="1" applyBorder="1" applyAlignment="1">
      <alignment horizontal="center" vertical="center"/>
    </xf>
    <xf numFmtId="0" fontId="57" fillId="0" borderId="10" xfId="0" applyFont="1" applyBorder="1"/>
    <xf numFmtId="0" fontId="52" fillId="0" borderId="10" xfId="42" applyNumberFormat="1" applyFont="1" applyFill="1" applyBorder="1" applyAlignment="1" applyProtection="1">
      <alignment horizontal="left"/>
    </xf>
    <xf numFmtId="0" fontId="57" fillId="0" borderId="10" xfId="0" applyFont="1" applyBorder="1" applyAlignment="1">
      <alignment horizontal="center"/>
    </xf>
    <xf numFmtId="0" fontId="53" fillId="0" borderId="10" xfId="0" applyFont="1" applyFill="1" applyBorder="1"/>
    <xf numFmtId="0" fontId="57" fillId="0" borderId="0" xfId="0" applyFont="1"/>
    <xf numFmtId="0" fontId="57" fillId="0" borderId="0" xfId="0" applyFont="1" applyBorder="1"/>
    <xf numFmtId="0" fontId="57" fillId="0" borderId="0" xfId="0" applyFont="1" applyBorder="1" applyAlignment="1">
      <alignment horizontal="center"/>
    </xf>
    <xf numFmtId="0" fontId="53" fillId="0" borderId="0" xfId="0" applyFont="1" applyFill="1"/>
    <xf numFmtId="0" fontId="38" fillId="0" borderId="0" xfId="0" applyFont="1" applyAlignment="1">
      <alignment horizontal="center"/>
    </xf>
    <xf numFmtId="0" fontId="59" fillId="0" borderId="0" xfId="0" applyFont="1" applyAlignment="1">
      <alignment vertical="center" wrapText="1"/>
    </xf>
    <xf numFmtId="0" fontId="60" fillId="0" borderId="0" xfId="0" applyFont="1" applyFill="1" applyAlignment="1">
      <alignment horizontal="center"/>
    </xf>
    <xf numFmtId="0" fontId="61" fillId="0" borderId="0" xfId="0" applyFont="1" applyAlignment="1">
      <alignment vertical="center" wrapText="1"/>
    </xf>
    <xf numFmtId="0" fontId="61" fillId="0" borderId="0" xfId="0" applyFont="1" applyAlignment="1">
      <alignment horizontal="left" vertical="center" wrapText="1"/>
    </xf>
    <xf numFmtId="0" fontId="62" fillId="0" borderId="0" xfId="0" applyFont="1" applyAlignment="1">
      <alignment horizontal="left" vertical="center"/>
    </xf>
    <xf numFmtId="164" fontId="57" fillId="0" borderId="0" xfId="0" applyNumberFormat="1" applyFont="1"/>
    <xf numFmtId="0" fontId="62" fillId="0" borderId="0" xfId="0" applyFont="1"/>
    <xf numFmtId="0" fontId="62" fillId="0" borderId="0" xfId="0" applyFont="1" applyAlignment="1">
      <alignment vertical="center" wrapText="1"/>
    </xf>
    <xf numFmtId="14" fontId="63" fillId="0" borderId="0" xfId="0" applyNumberFormat="1" applyFont="1" applyAlignment="1">
      <alignment horizontal="center" vertical="center" wrapText="1"/>
    </xf>
    <xf numFmtId="0" fontId="61" fillId="0" borderId="0" xfId="0" applyFont="1"/>
    <xf numFmtId="0" fontId="59" fillId="0" borderId="0" xfId="0" applyFont="1"/>
    <xf numFmtId="0" fontId="58" fillId="0" borderId="0" xfId="0" applyFont="1" applyAlignment="1">
      <alignment horizontal="right"/>
    </xf>
    <xf numFmtId="0" fontId="64" fillId="0" borderId="0" xfId="0" applyFont="1" applyFill="1"/>
    <xf numFmtId="169" fontId="59" fillId="0" borderId="0" xfId="0" applyNumberFormat="1" applyFont="1"/>
    <xf numFmtId="164" fontId="64" fillId="0" borderId="0" xfId="0" applyNumberFormat="1" applyFont="1" applyFill="1"/>
    <xf numFmtId="2" fontId="58" fillId="0" borderId="0" xfId="0" applyNumberFormat="1" applyFont="1" applyBorder="1" applyAlignment="1">
      <alignment horizontal="right"/>
    </xf>
    <xf numFmtId="2" fontId="59" fillId="0" borderId="0" xfId="0" applyNumberFormat="1" applyFont="1" applyBorder="1" applyAlignment="1">
      <alignment horizontal="right"/>
    </xf>
    <xf numFmtId="14" fontId="58" fillId="0" borderId="0" xfId="0" applyNumberFormat="1" applyFont="1" applyBorder="1" applyAlignment="1"/>
    <xf numFmtId="0" fontId="59" fillId="0" borderId="0" xfId="0" applyFont="1" applyBorder="1"/>
    <xf numFmtId="14" fontId="58" fillId="0" borderId="0" xfId="0" applyNumberFormat="1" applyFont="1" applyAlignment="1"/>
    <xf numFmtId="2" fontId="59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left" vertical="center"/>
    </xf>
    <xf numFmtId="169" fontId="62" fillId="0" borderId="0" xfId="0" applyNumberFormat="1" applyFont="1"/>
    <xf numFmtId="0" fontId="66" fillId="0" borderId="0" xfId="0" applyFont="1" applyFill="1" applyAlignment="1">
      <alignment horizontal="center"/>
    </xf>
    <xf numFmtId="0" fontId="67" fillId="0" borderId="0" xfId="0" applyFont="1" applyBorder="1"/>
    <xf numFmtId="2" fontId="61" fillId="0" borderId="0" xfId="0" applyNumberFormat="1" applyFont="1" applyBorder="1" applyAlignment="1">
      <alignment vertical="center"/>
    </xf>
    <xf numFmtId="169" fontId="61" fillId="0" borderId="0" xfId="0" applyNumberFormat="1" applyFont="1"/>
    <xf numFmtId="164" fontId="59" fillId="0" borderId="0" xfId="0" applyNumberFormat="1" applyFont="1" applyAlignment="1">
      <alignment vertical="center" wrapText="1"/>
    </xf>
    <xf numFmtId="0" fontId="64" fillId="0" borderId="0" xfId="0" applyFont="1" applyFill="1" applyBorder="1"/>
    <xf numFmtId="2" fontId="59" fillId="0" borderId="0" xfId="0" applyNumberFormat="1" applyFont="1" applyBorder="1" applyAlignment="1"/>
    <xf numFmtId="0" fontId="59" fillId="0" borderId="17" xfId="0" applyFont="1" applyBorder="1"/>
    <xf numFmtId="0" fontId="59" fillId="0" borderId="58" xfId="0" applyFont="1" applyBorder="1"/>
    <xf numFmtId="0" fontId="64" fillId="0" borderId="17" xfId="0" applyFont="1" applyFill="1" applyBorder="1"/>
    <xf numFmtId="0" fontId="59" fillId="0" borderId="58" xfId="0" applyFont="1" applyBorder="1" applyAlignment="1"/>
    <xf numFmtId="0" fontId="61" fillId="0" borderId="0" xfId="0" applyFont="1" applyBorder="1"/>
    <xf numFmtId="164" fontId="53" fillId="0" borderId="0" xfId="0" applyNumberFormat="1" applyFont="1" applyFill="1" applyAlignment="1">
      <alignment horizontal="left"/>
    </xf>
    <xf numFmtId="0" fontId="61" fillId="0" borderId="0" xfId="0" applyFont="1" applyBorder="1" applyAlignment="1"/>
    <xf numFmtId="164" fontId="53" fillId="0" borderId="0" xfId="0" applyNumberFormat="1" applyFont="1" applyFill="1"/>
    <xf numFmtId="2" fontId="20" fillId="0" borderId="0" xfId="0" applyNumberFormat="1" applyFont="1" applyFill="1"/>
    <xf numFmtId="0" fontId="59" fillId="0" borderId="0" xfId="0" applyFont="1" applyAlignment="1">
      <alignment vertical="center" wrapText="1"/>
    </xf>
    <xf numFmtId="2" fontId="58" fillId="0" borderId="0" xfId="0" applyNumberFormat="1" applyFont="1" applyBorder="1" applyAlignment="1">
      <alignment horizontal="center"/>
    </xf>
    <xf numFmtId="2" fontId="43" fillId="0" borderId="0" xfId="0" applyNumberFormat="1" applyFont="1" applyFill="1" applyAlignment="1">
      <alignment horizontal="right"/>
    </xf>
    <xf numFmtId="2" fontId="31" fillId="0" borderId="0" xfId="0" applyNumberFormat="1" applyFont="1" applyFill="1" applyAlignment="1">
      <alignment horizontal="right"/>
    </xf>
    <xf numFmtId="0" fontId="56" fillId="0" borderId="0" xfId="43" applyFont="1" applyFill="1" applyBorder="1" applyAlignment="1">
      <alignment horizontal="center" vertical="center"/>
    </xf>
    <xf numFmtId="0" fontId="52" fillId="0" borderId="0" xfId="42" applyFont="1" applyFill="1" applyBorder="1" applyAlignment="1">
      <alignment horizontal="left"/>
    </xf>
    <xf numFmtId="0" fontId="58" fillId="0" borderId="0" xfId="0" applyFont="1" applyAlignment="1">
      <alignment horizontal="center"/>
    </xf>
    <xf numFmtId="0" fontId="47" fillId="0" borderId="0" xfId="42" applyFont="1" applyFill="1" applyBorder="1" applyAlignment="1">
      <alignment horizontal="right"/>
    </xf>
    <xf numFmtId="2" fontId="47" fillId="0" borderId="0" xfId="42" applyNumberFormat="1" applyFont="1" applyFill="1" applyBorder="1" applyAlignment="1">
      <alignment horizontal="right"/>
    </xf>
    <xf numFmtId="171" fontId="31" fillId="0" borderId="0" xfId="0" applyNumberFormat="1" applyFont="1" applyAlignment="1">
      <alignment horizontal="center"/>
    </xf>
    <xf numFmtId="2" fontId="47" fillId="0" borderId="0" xfId="0" applyNumberFormat="1" applyFont="1" applyFill="1" applyAlignment="1">
      <alignment horizontal="right"/>
    </xf>
    <xf numFmtId="2" fontId="43" fillId="0" borderId="0" xfId="0" applyNumberFormat="1" applyFont="1" applyFill="1" applyAlignment="1">
      <alignment horizontal="center"/>
    </xf>
    <xf numFmtId="2" fontId="51" fillId="0" borderId="0" xfId="0" applyNumberFormat="1" applyFont="1" applyFill="1" applyAlignment="1">
      <alignment horizontal="center"/>
    </xf>
    <xf numFmtId="164" fontId="20" fillId="0" borderId="57" xfId="42" applyNumberFormat="1" applyFont="1" applyFill="1" applyBorder="1" applyAlignment="1">
      <alignment horizontal="center"/>
    </xf>
    <xf numFmtId="164" fontId="20" fillId="0" borderId="54" xfId="42" applyNumberFormat="1" applyFont="1" applyFill="1" applyBorder="1" applyAlignment="1">
      <alignment horizontal="center"/>
    </xf>
    <xf numFmtId="164" fontId="20" fillId="0" borderId="48" xfId="42" applyNumberFormat="1" applyFont="1" applyFill="1" applyBorder="1" applyAlignment="1">
      <alignment horizontal="center"/>
    </xf>
    <xf numFmtId="164" fontId="20" fillId="0" borderId="47" xfId="42" applyNumberFormat="1" applyFont="1" applyFill="1" applyBorder="1" applyAlignment="1">
      <alignment horizontal="center"/>
    </xf>
    <xf numFmtId="164" fontId="20" fillId="0" borderId="10" xfId="42" applyNumberFormat="1" applyFont="1" applyFill="1" applyBorder="1" applyAlignment="1">
      <alignment horizontal="center"/>
    </xf>
    <xf numFmtId="164" fontId="20" fillId="0" borderId="22" xfId="42" applyNumberFormat="1" applyFont="1" applyFill="1" applyBorder="1" applyAlignment="1">
      <alignment horizontal="center"/>
    </xf>
    <xf numFmtId="2" fontId="47" fillId="0" borderId="0" xfId="42" applyNumberFormat="1" applyFont="1" applyFill="1" applyBorder="1" applyAlignment="1">
      <alignment horizontal="right" vertical="center"/>
    </xf>
    <xf numFmtId="2" fontId="43" fillId="0" borderId="0" xfId="0" applyNumberFormat="1" applyFont="1" applyFill="1" applyBorder="1" applyAlignment="1">
      <alignment horizontal="right"/>
    </xf>
    <xf numFmtId="164" fontId="20" fillId="0" borderId="39" xfId="42" applyNumberFormat="1" applyFont="1" applyFill="1" applyBorder="1" applyAlignment="1">
      <alignment horizontal="center"/>
    </xf>
    <xf numFmtId="164" fontId="20" fillId="0" borderId="42" xfId="42" applyNumberFormat="1" applyFont="1" applyFill="1" applyBorder="1" applyAlignment="1">
      <alignment horizontal="center"/>
    </xf>
    <xf numFmtId="164" fontId="20" fillId="0" borderId="51" xfId="42" applyNumberFormat="1" applyFont="1" applyFill="1" applyBorder="1" applyAlignment="1">
      <alignment horizontal="center"/>
    </xf>
    <xf numFmtId="164" fontId="20" fillId="0" borderId="41" xfId="42" applyNumberFormat="1" applyFont="1" applyFill="1" applyBorder="1" applyAlignment="1">
      <alignment horizontal="center"/>
    </xf>
    <xf numFmtId="49" fontId="20" fillId="0" borderId="43" xfId="42" applyNumberFormat="1" applyFont="1" applyFill="1" applyBorder="1" applyAlignment="1">
      <alignment horizontal="left"/>
    </xf>
    <xf numFmtId="49" fontId="20" fillId="0" borderId="47" xfId="42" applyNumberFormat="1" applyFont="1" applyFill="1" applyBorder="1" applyAlignment="1">
      <alignment horizontal="left"/>
    </xf>
    <xf numFmtId="0" fontId="19" fillId="0" borderId="48" xfId="42" applyFont="1" applyFill="1" applyBorder="1" applyAlignment="1">
      <alignment horizontal="center"/>
    </xf>
    <xf numFmtId="0" fontId="19" fillId="0" borderId="19" xfId="42" applyFont="1" applyFill="1" applyBorder="1" applyAlignment="1">
      <alignment horizontal="center"/>
    </xf>
    <xf numFmtId="0" fontId="19" fillId="0" borderId="47" xfId="42" applyFont="1" applyFill="1" applyBorder="1" applyAlignment="1">
      <alignment horizontal="center"/>
    </xf>
    <xf numFmtId="0" fontId="19" fillId="0" borderId="12" xfId="42" applyFont="1" applyFill="1" applyBorder="1" applyAlignment="1">
      <alignment horizontal="center"/>
    </xf>
    <xf numFmtId="0" fontId="19" fillId="0" borderId="52" xfId="42" applyFont="1" applyFill="1" applyBorder="1" applyAlignment="1">
      <alignment horizontal="center"/>
    </xf>
    <xf numFmtId="0" fontId="19" fillId="0" borderId="13" xfId="42" applyFont="1" applyFill="1" applyBorder="1" applyAlignment="1">
      <alignment horizontal="center"/>
    </xf>
    <xf numFmtId="0" fontId="19" fillId="0" borderId="25" xfId="44" applyFont="1" applyFill="1" applyBorder="1" applyAlignment="1">
      <alignment horizontal="center" wrapText="1"/>
    </xf>
    <xf numFmtId="0" fontId="19" fillId="0" borderId="55" xfId="44" applyFont="1" applyFill="1" applyBorder="1" applyAlignment="1">
      <alignment horizontal="center" wrapText="1"/>
    </xf>
    <xf numFmtId="0" fontId="19" fillId="0" borderId="25" xfId="42" applyFont="1" applyFill="1" applyBorder="1" applyAlignment="1">
      <alignment horizontal="center"/>
    </xf>
    <xf numFmtId="0" fontId="19" fillId="0" borderId="26" xfId="42" applyFont="1" applyFill="1" applyBorder="1" applyAlignment="1">
      <alignment horizontal="center"/>
    </xf>
    <xf numFmtId="0" fontId="19" fillId="0" borderId="55" xfId="42" applyFont="1" applyFill="1" applyBorder="1" applyAlignment="1">
      <alignment horizontal="center"/>
    </xf>
    <xf numFmtId="49" fontId="20" fillId="0" borderId="35" xfId="42" applyNumberFormat="1" applyFont="1" applyFill="1" applyBorder="1" applyAlignment="1">
      <alignment horizontal="left"/>
    </xf>
    <xf numFmtId="49" fontId="20" fillId="0" borderId="42" xfId="42" applyNumberFormat="1" applyFont="1" applyFill="1" applyBorder="1" applyAlignment="1">
      <alignment horizontal="left"/>
    </xf>
    <xf numFmtId="164" fontId="20" fillId="0" borderId="17" xfId="42" applyNumberFormat="1" applyFont="1" applyFill="1" applyBorder="1" applyAlignment="1">
      <alignment horizontal="center"/>
    </xf>
    <xf numFmtId="164" fontId="20" fillId="0" borderId="56" xfId="42" applyNumberFormat="1" applyFont="1" applyFill="1" applyBorder="1" applyAlignment="1">
      <alignment horizontal="center"/>
    </xf>
    <xf numFmtId="0" fontId="19" fillId="0" borderId="28" xfId="42" applyFont="1" applyFill="1" applyBorder="1" applyAlignment="1">
      <alignment horizontal="center" wrapText="1"/>
    </xf>
    <xf numFmtId="0" fontId="19" fillId="0" borderId="30" xfId="42" applyFont="1" applyFill="1" applyBorder="1" applyAlignment="1">
      <alignment horizontal="center" wrapText="1"/>
    </xf>
    <xf numFmtId="0" fontId="19" fillId="0" borderId="29" xfId="42" applyFont="1" applyFill="1" applyBorder="1" applyAlignment="1">
      <alignment horizontal="center" wrapText="1"/>
    </xf>
    <xf numFmtId="0" fontId="19" fillId="0" borderId="31" xfId="42" applyFont="1" applyFill="1" applyBorder="1" applyAlignment="1">
      <alignment horizontal="center" vertical="center" wrapText="1"/>
    </xf>
    <xf numFmtId="0" fontId="19" fillId="0" borderId="32" xfId="42" applyFont="1" applyFill="1" applyBorder="1" applyAlignment="1">
      <alignment horizontal="center" vertical="center" wrapText="1"/>
    </xf>
    <xf numFmtId="0" fontId="19" fillId="0" borderId="34" xfId="42" applyFont="1" applyFill="1" applyBorder="1" applyAlignment="1">
      <alignment horizontal="center" vertical="center" wrapText="1"/>
    </xf>
    <xf numFmtId="0" fontId="19" fillId="0" borderId="28" xfId="42" applyFont="1" applyFill="1" applyBorder="1" applyAlignment="1">
      <alignment horizontal="center" vertical="center" wrapText="1"/>
    </xf>
    <xf numFmtId="0" fontId="19" fillId="0" borderId="30" xfId="42" applyFont="1" applyFill="1" applyBorder="1" applyAlignment="1">
      <alignment horizontal="center" vertical="center" wrapText="1"/>
    </xf>
    <xf numFmtId="0" fontId="21" fillId="33" borderId="23" xfId="44" applyFont="1" applyFill="1" applyBorder="1" applyAlignment="1">
      <alignment horizontal="center" vertical="center" wrapText="1"/>
    </xf>
    <xf numFmtId="0" fontId="21" fillId="33" borderId="24" xfId="44" applyFont="1" applyFill="1" applyBorder="1" applyAlignment="1">
      <alignment horizontal="center" vertical="center" wrapText="1"/>
    </xf>
    <xf numFmtId="0" fontId="22" fillId="0" borderId="11" xfId="42" applyFont="1" applyFill="1" applyBorder="1" applyAlignment="1">
      <alignment horizontal="center" vertical="center" wrapText="1"/>
    </xf>
    <xf numFmtId="0" fontId="22" fillId="0" borderId="12" xfId="42" applyFont="1" applyFill="1" applyBorder="1" applyAlignment="1">
      <alignment horizontal="center" vertical="center" wrapText="1"/>
    </xf>
    <xf numFmtId="0" fontId="22" fillId="0" borderId="14" xfId="42" applyFont="1" applyFill="1" applyBorder="1" applyAlignment="1">
      <alignment horizontal="center" vertical="center" wrapText="1"/>
    </xf>
    <xf numFmtId="0" fontId="22" fillId="0" borderId="0" xfId="42" applyFont="1" applyFill="1" applyBorder="1" applyAlignment="1">
      <alignment horizontal="center" vertical="center" wrapText="1"/>
    </xf>
    <xf numFmtId="0" fontId="22" fillId="0" borderId="21" xfId="42" applyFont="1" applyFill="1" applyBorder="1" applyAlignment="1">
      <alignment horizontal="center" vertical="center" wrapText="1"/>
    </xf>
    <xf numFmtId="0" fontId="22" fillId="0" borderId="10" xfId="42" applyFont="1" applyFill="1" applyBorder="1" applyAlignment="1">
      <alignment horizontal="center" vertical="center" wrapText="1"/>
    </xf>
    <xf numFmtId="0" fontId="19" fillId="0" borderId="14" xfId="42" applyFont="1" applyFill="1" applyBorder="1" applyAlignment="1">
      <alignment horizontal="center"/>
    </xf>
    <xf numFmtId="0" fontId="19" fillId="0" borderId="0" xfId="42" applyFont="1" applyFill="1" applyBorder="1" applyAlignment="1">
      <alignment horizontal="center"/>
    </xf>
    <xf numFmtId="0" fontId="19" fillId="0" borderId="15" xfId="42" applyFont="1" applyFill="1" applyBorder="1" applyAlignment="1">
      <alignment horizontal="center"/>
    </xf>
    <xf numFmtId="0" fontId="19" fillId="0" borderId="11" xfId="42" applyFont="1" applyFill="1" applyBorder="1" applyAlignment="1">
      <alignment horizontal="center"/>
    </xf>
    <xf numFmtId="0" fontId="21" fillId="0" borderId="11" xfId="42" applyFont="1" applyFill="1" applyBorder="1" applyAlignment="1">
      <alignment horizontal="center" vertical="center" wrapText="1"/>
    </xf>
    <xf numFmtId="0" fontId="21" fillId="0" borderId="13" xfId="42" applyFont="1" applyFill="1" applyBorder="1" applyAlignment="1">
      <alignment horizontal="center" vertical="center" wrapText="1"/>
    </xf>
    <xf numFmtId="0" fontId="21" fillId="0" borderId="21" xfId="42" applyFont="1" applyFill="1" applyBorder="1" applyAlignment="1">
      <alignment horizontal="center" vertical="center" wrapText="1"/>
    </xf>
    <xf numFmtId="0" fontId="21" fillId="0" borderId="22" xfId="42" applyFont="1" applyFill="1" applyBorder="1" applyAlignment="1">
      <alignment horizontal="center" vertical="center" wrapText="1"/>
    </xf>
    <xf numFmtId="0" fontId="23" fillId="0" borderId="23" xfId="42" applyFont="1" applyFill="1" applyBorder="1" applyAlignment="1">
      <alignment horizontal="center" vertical="center" wrapText="1"/>
    </xf>
    <xf numFmtId="0" fontId="23" fillId="0" borderId="24" xfId="42" applyFont="1" applyFill="1" applyBorder="1" applyAlignment="1">
      <alignment horizontal="center" vertical="center" wrapText="1"/>
    </xf>
    <xf numFmtId="0" fontId="39" fillId="0" borderId="25" xfId="42" applyFont="1" applyFill="1" applyBorder="1" applyAlignment="1">
      <alignment horizontal="center"/>
    </xf>
    <xf numFmtId="0" fontId="39" fillId="0" borderId="26" xfId="42" applyFont="1" applyFill="1" applyBorder="1" applyAlignment="1">
      <alignment horizontal="center"/>
    </xf>
    <xf numFmtId="0" fontId="19" fillId="0" borderId="28" xfId="44" applyFont="1" applyFill="1" applyBorder="1" applyAlignment="1">
      <alignment horizontal="center" vertical="center" wrapText="1"/>
    </xf>
    <xf numFmtId="0" fontId="19" fillId="0" borderId="30" xfId="44" applyFont="1" applyFill="1" applyBorder="1" applyAlignment="1">
      <alignment horizontal="center" vertical="center" wrapText="1"/>
    </xf>
    <xf numFmtId="0" fontId="19" fillId="0" borderId="29" xfId="44" applyFont="1" applyFill="1" applyBorder="1" applyAlignment="1">
      <alignment horizontal="center" vertical="center" wrapText="1"/>
    </xf>
    <xf numFmtId="0" fontId="19" fillId="0" borderId="29" xfId="42" applyFont="1" applyFill="1" applyBorder="1" applyAlignment="1">
      <alignment horizontal="center" vertical="center" wrapText="1"/>
    </xf>
  </cellXfs>
  <cellStyles count="45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Обычный_Лист3" xfId="43"/>
    <cellStyle name="Обычный_Шаблон" xfId="44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4">
    <dxf>
      <font>
        <i val="0"/>
        <condense val="0"/>
        <extend val="0"/>
        <color rgb="FF0000CC"/>
      </font>
    </dxf>
    <dxf>
      <font>
        <i val="0"/>
        <condense val="0"/>
        <extend val="0"/>
        <color rgb="FF9C0006"/>
      </font>
    </dxf>
    <dxf>
      <font>
        <i val="0"/>
        <condense val="0"/>
        <extend val="0"/>
        <color rgb="FF9C0006"/>
      </font>
      <fill>
        <patternFill>
          <bgColor rgb="FFFFC7CE"/>
        </patternFill>
      </fill>
    </dxf>
    <dxf>
      <font>
        <i val="0"/>
        <condense val="0"/>
        <extend val="0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68"/>
  <sheetViews>
    <sheetView tabSelected="1" view="pageBreakPreview" zoomScale="90" zoomScaleNormal="85" zoomScaleSheetLayoutView="90" workbookViewId="0">
      <selection activeCell="Q106" sqref="Q106"/>
    </sheetView>
  </sheetViews>
  <sheetFormatPr defaultRowHeight="12" customHeight="1" x14ac:dyDescent="0.2"/>
  <cols>
    <col min="1" max="1" width="0.85546875" style="1" customWidth="1"/>
    <col min="2" max="2" width="9.140625" style="1"/>
    <col min="3" max="3" width="6.7109375" style="1" customWidth="1"/>
    <col min="4" max="4" width="4.7109375" style="1" customWidth="1"/>
    <col min="5" max="7" width="9.7109375" style="1" customWidth="1"/>
    <col min="8" max="10" width="7.5703125" style="1" customWidth="1"/>
    <col min="11" max="12" width="6.7109375" style="1" customWidth="1"/>
    <col min="13" max="13" width="9.7109375" style="1" hidden="1" customWidth="1"/>
    <col min="14" max="16" width="9.7109375" style="1" customWidth="1"/>
    <col min="17" max="17" width="8.85546875" style="1" customWidth="1"/>
    <col min="18" max="18" width="9.5703125" style="1" customWidth="1"/>
    <col min="19" max="19" width="10.42578125" style="1" customWidth="1"/>
    <col min="20" max="20" width="8.85546875" style="2" customWidth="1"/>
    <col min="21" max="22" width="7.5703125" style="1" customWidth="1"/>
    <col min="23" max="23" width="8.7109375" style="1" hidden="1" customWidth="1"/>
    <col min="24" max="25" width="6.7109375" style="1" customWidth="1"/>
    <col min="26" max="27" width="8.7109375" style="1" hidden="1" customWidth="1"/>
    <col min="28" max="28" width="10.85546875" style="1" customWidth="1"/>
    <col min="29" max="29" width="1.7109375" style="1" customWidth="1"/>
    <col min="30" max="33" width="8.7109375" style="1" customWidth="1"/>
    <col min="34" max="34" width="10" style="1" customWidth="1"/>
    <col min="35" max="259" width="8.7109375" style="1" customWidth="1"/>
    <col min="260" max="16384" width="9.140625" style="1"/>
  </cols>
  <sheetData>
    <row r="1" spans="1:31" ht="12.95" customHeight="1" x14ac:dyDescent="0.25">
      <c r="A1" s="3"/>
      <c r="B1" s="4"/>
      <c r="C1" s="4"/>
      <c r="D1" s="4"/>
      <c r="E1" s="4"/>
      <c r="F1" s="4"/>
      <c r="G1" s="4"/>
      <c r="H1" s="4"/>
      <c r="I1" s="5"/>
      <c r="J1" s="3"/>
      <c r="K1" s="6"/>
      <c r="L1" s="4"/>
      <c r="M1" s="4"/>
      <c r="N1" s="7" t="s">
        <v>0</v>
      </c>
      <c r="O1" s="4"/>
      <c r="P1" s="4"/>
      <c r="Q1" s="4"/>
      <c r="R1" s="4"/>
      <c r="S1" s="4"/>
      <c r="T1" s="8"/>
      <c r="U1" s="4"/>
      <c r="V1" s="4"/>
      <c r="W1" s="4"/>
      <c r="X1" s="4"/>
      <c r="Y1" s="4"/>
      <c r="Z1" s="4"/>
      <c r="AA1" s="4"/>
      <c r="AC1" s="9"/>
      <c r="AD1" s="4" t="s">
        <v>1</v>
      </c>
      <c r="AE1" s="4"/>
    </row>
    <row r="2" spans="1:31" ht="3.75" customHeight="1" x14ac:dyDescent="0.25">
      <c r="A2" s="3"/>
      <c r="B2" s="4"/>
      <c r="C2" s="4"/>
      <c r="D2" s="4"/>
      <c r="E2" s="4"/>
      <c r="F2" s="4"/>
      <c r="G2" s="4"/>
      <c r="H2" s="4"/>
      <c r="I2" s="5"/>
      <c r="J2" s="3"/>
      <c r="K2" s="6"/>
      <c r="L2" s="4"/>
      <c r="M2" s="4"/>
      <c r="N2" s="6"/>
      <c r="O2" s="4"/>
      <c r="P2" s="4"/>
      <c r="Q2" s="4"/>
      <c r="R2" s="4"/>
      <c r="S2" s="4"/>
      <c r="T2" s="8"/>
      <c r="U2" s="4"/>
      <c r="V2" s="4"/>
      <c r="W2" s="4"/>
      <c r="X2" s="4"/>
      <c r="Y2" s="4"/>
      <c r="Z2" s="4"/>
      <c r="AA2" s="4"/>
      <c r="AC2" s="9"/>
      <c r="AD2" s="4"/>
      <c r="AE2" s="4"/>
    </row>
    <row r="3" spans="1:31" s="10" customFormat="1" ht="14.1" customHeight="1" x14ac:dyDescent="0.25">
      <c r="A3" s="11"/>
      <c r="B3" s="12" t="s">
        <v>2</v>
      </c>
      <c r="C3" s="13"/>
      <c r="D3" s="11"/>
      <c r="E3" s="11"/>
      <c r="F3" s="11"/>
      <c r="G3" s="11"/>
      <c r="H3" s="11"/>
      <c r="I3" s="14"/>
      <c r="J3" s="15"/>
      <c r="K3" s="11" t="s">
        <v>3</v>
      </c>
      <c r="L3" s="11"/>
      <c r="M3" s="11"/>
      <c r="N3" s="16"/>
      <c r="O3" s="13"/>
      <c r="P3" s="11" t="s">
        <v>4</v>
      </c>
      <c r="R3" s="11"/>
      <c r="S3" s="11"/>
      <c r="T3" s="11"/>
      <c r="U3" s="17"/>
      <c r="W3" s="18"/>
      <c r="X3" s="18"/>
      <c r="Y3" s="18"/>
      <c r="Z3" s="11"/>
      <c r="AB3" s="19" t="s">
        <v>5</v>
      </c>
      <c r="AC3" s="11"/>
      <c r="AD3" s="20" t="s">
        <v>6</v>
      </c>
      <c r="AE3" s="20"/>
    </row>
    <row r="4" spans="1:31" s="10" customFormat="1" ht="14.1" customHeight="1" x14ac:dyDescent="0.25">
      <c r="A4" s="11"/>
      <c r="B4" s="12" t="s">
        <v>7</v>
      </c>
      <c r="C4" s="13"/>
      <c r="D4" s="11"/>
      <c r="E4" s="11"/>
      <c r="F4" s="11"/>
      <c r="G4" s="11"/>
      <c r="H4" s="11"/>
      <c r="I4" s="11"/>
      <c r="J4" s="16"/>
      <c r="K4" s="11" t="s">
        <v>8</v>
      </c>
      <c r="L4" s="11"/>
      <c r="M4" s="11"/>
      <c r="N4" s="11"/>
      <c r="O4" s="16"/>
      <c r="P4" s="21"/>
      <c r="Q4" s="21"/>
      <c r="R4" s="21"/>
      <c r="S4" s="21"/>
      <c r="T4" s="13"/>
      <c r="U4" s="16"/>
      <c r="W4" s="16"/>
      <c r="X4" s="16"/>
      <c r="Y4" s="16"/>
      <c r="Z4" s="13"/>
      <c r="AB4" s="19" t="s">
        <v>9</v>
      </c>
      <c r="AC4" s="11"/>
      <c r="AD4" s="22"/>
      <c r="AE4" s="22"/>
    </row>
    <row r="5" spans="1:31" s="10" customFormat="1" ht="14.1" customHeight="1" x14ac:dyDescent="0.25">
      <c r="A5" s="11"/>
      <c r="B5" s="12" t="s">
        <v>10</v>
      </c>
      <c r="C5" s="11"/>
      <c r="D5" s="11"/>
      <c r="E5" s="11"/>
      <c r="F5" s="13"/>
      <c r="G5" s="11"/>
      <c r="H5" s="11"/>
      <c r="I5" s="11"/>
      <c r="J5" s="16"/>
      <c r="K5" s="23" t="s">
        <v>11</v>
      </c>
      <c r="L5" s="11"/>
      <c r="M5" s="11"/>
      <c r="N5" s="11" t="s">
        <v>12</v>
      </c>
      <c r="O5" s="11"/>
      <c r="P5" s="11"/>
      <c r="Q5" s="11"/>
      <c r="R5" s="11"/>
      <c r="S5" s="11"/>
      <c r="T5" s="13"/>
      <c r="W5" s="13"/>
      <c r="X5" s="13"/>
      <c r="Y5" s="13"/>
      <c r="Z5" s="11"/>
      <c r="AB5" s="16" t="s">
        <v>13</v>
      </c>
      <c r="AC5" s="11"/>
      <c r="AD5" s="22"/>
      <c r="AE5" s="22"/>
    </row>
    <row r="6" spans="1:31" s="10" customFormat="1" ht="14.1" customHeight="1" thickBot="1" x14ac:dyDescent="0.3">
      <c r="A6" s="11"/>
      <c r="B6" s="24" t="s">
        <v>14</v>
      </c>
      <c r="C6" s="15"/>
      <c r="D6" s="25"/>
      <c r="E6" s="25"/>
      <c r="F6" s="25"/>
      <c r="G6" s="25"/>
      <c r="H6" s="25"/>
      <c r="I6" s="25"/>
      <c r="J6" s="25"/>
      <c r="K6" s="26" t="s">
        <v>15</v>
      </c>
      <c r="L6" s="27"/>
      <c r="M6" s="27"/>
      <c r="N6" s="25"/>
      <c r="O6" s="26"/>
      <c r="P6" s="28"/>
      <c r="Q6" s="25"/>
      <c r="R6" s="29"/>
      <c r="S6" s="25"/>
      <c r="T6" s="25"/>
      <c r="U6" s="30"/>
      <c r="V6" s="26"/>
      <c r="W6" s="14"/>
      <c r="X6" s="14"/>
      <c r="Y6" s="14"/>
      <c r="Z6" s="27"/>
      <c r="AB6" s="31" t="s">
        <v>16</v>
      </c>
      <c r="AC6" s="11"/>
      <c r="AD6" s="22"/>
      <c r="AE6" s="22"/>
    </row>
    <row r="7" spans="1:31" ht="12.95" customHeight="1" x14ac:dyDescent="0.2">
      <c r="A7" s="3"/>
      <c r="B7" s="32" t="s">
        <v>17</v>
      </c>
      <c r="C7" s="33"/>
      <c r="D7" s="33"/>
      <c r="E7" s="34"/>
      <c r="F7" s="34"/>
      <c r="G7" s="34"/>
      <c r="H7" s="35" t="s">
        <v>18</v>
      </c>
      <c r="I7" s="36"/>
      <c r="J7" s="37"/>
      <c r="K7" s="37"/>
      <c r="L7" s="37"/>
      <c r="M7" s="37"/>
      <c r="N7" s="37"/>
      <c r="O7" s="34"/>
      <c r="Q7" s="38" t="s">
        <v>19</v>
      </c>
      <c r="R7" s="33"/>
      <c r="S7" s="33"/>
      <c r="T7" s="39"/>
      <c r="U7" s="33"/>
      <c r="V7" s="38" t="s">
        <v>20</v>
      </c>
      <c r="W7" s="33"/>
      <c r="X7" s="33"/>
      <c r="Y7" s="33"/>
      <c r="Z7" s="33"/>
      <c r="AA7" s="40"/>
      <c r="AB7" s="41" t="s">
        <v>21</v>
      </c>
      <c r="AC7" s="42"/>
      <c r="AD7" s="3"/>
      <c r="AE7" s="3"/>
    </row>
    <row r="8" spans="1:31" ht="12.95" customHeight="1" x14ac:dyDescent="0.2">
      <c r="A8" s="3"/>
      <c r="B8" s="43" t="s">
        <v>22</v>
      </c>
      <c r="C8" s="44"/>
      <c r="D8" s="45"/>
      <c r="E8" s="44"/>
      <c r="F8" s="46"/>
      <c r="G8" s="46"/>
      <c r="H8" s="47" t="s">
        <v>23</v>
      </c>
      <c r="J8" s="44"/>
      <c r="K8" s="46"/>
      <c r="L8" s="47" t="s">
        <v>24</v>
      </c>
      <c r="N8" s="47" t="s">
        <v>25</v>
      </c>
      <c r="O8" s="46"/>
      <c r="P8" s="47" t="s">
        <v>26</v>
      </c>
      <c r="Q8" s="46"/>
      <c r="R8" s="47" t="s">
        <v>27</v>
      </c>
      <c r="S8" s="46"/>
      <c r="T8" s="46"/>
      <c r="U8" s="48"/>
      <c r="V8" s="44"/>
      <c r="W8" s="44"/>
      <c r="X8" s="44"/>
      <c r="Y8" s="44"/>
      <c r="Z8" s="44"/>
      <c r="AA8" s="45"/>
      <c r="AB8" s="49"/>
      <c r="AC8" s="42"/>
      <c r="AD8" s="3"/>
      <c r="AE8" s="3"/>
    </row>
    <row r="9" spans="1:31" s="50" customFormat="1" ht="12.6" customHeight="1" x14ac:dyDescent="0.2">
      <c r="A9" s="51"/>
      <c r="B9" s="52" t="s">
        <v>28</v>
      </c>
      <c r="C9" s="48"/>
      <c r="D9" s="45"/>
      <c r="F9" s="48"/>
      <c r="G9" s="48"/>
      <c r="H9" s="53" t="s">
        <v>29</v>
      </c>
      <c r="J9" s="48"/>
      <c r="K9" s="48"/>
      <c r="L9" s="54" t="s">
        <v>30</v>
      </c>
      <c r="N9" s="54" t="s">
        <v>30</v>
      </c>
      <c r="P9" s="53" t="s">
        <v>31</v>
      </c>
      <c r="Q9" s="48"/>
      <c r="R9" s="53" t="s">
        <v>30</v>
      </c>
      <c r="T9" s="55"/>
      <c r="U9" s="48"/>
      <c r="W9" s="48"/>
      <c r="X9" s="48"/>
      <c r="Y9" s="48"/>
      <c r="Z9" s="48"/>
      <c r="AA9" s="45"/>
      <c r="AB9" s="56"/>
      <c r="AC9" s="51"/>
      <c r="AD9" s="51"/>
      <c r="AE9" s="51"/>
    </row>
    <row r="10" spans="1:31" ht="12.6" customHeight="1" x14ac:dyDescent="0.2">
      <c r="A10" s="3"/>
      <c r="B10" s="52" t="s">
        <v>32</v>
      </c>
      <c r="C10" s="44"/>
      <c r="D10" s="44"/>
      <c r="F10" s="44"/>
      <c r="G10" s="45"/>
      <c r="H10" s="53" t="s">
        <v>29</v>
      </c>
      <c r="J10" s="57"/>
      <c r="K10" s="57"/>
      <c r="L10" s="54" t="s">
        <v>30</v>
      </c>
      <c r="N10" s="54" t="s">
        <v>30</v>
      </c>
      <c r="P10" s="53" t="s">
        <v>31</v>
      </c>
      <c r="Q10" s="57"/>
      <c r="R10" s="53" t="s">
        <v>30</v>
      </c>
      <c r="T10" s="45"/>
      <c r="U10" s="44"/>
      <c r="W10" s="46"/>
      <c r="X10" s="46"/>
      <c r="Y10" s="46"/>
      <c r="Z10" s="45"/>
      <c r="AA10" s="44"/>
      <c r="AB10" s="49"/>
      <c r="AC10" s="42"/>
      <c r="AD10" s="3"/>
      <c r="AE10" s="3"/>
    </row>
    <row r="11" spans="1:31" ht="12.6" customHeight="1" x14ac:dyDescent="0.2">
      <c r="A11" s="3"/>
      <c r="B11" s="52" t="s">
        <v>33</v>
      </c>
      <c r="C11" s="44"/>
      <c r="D11" s="44"/>
      <c r="F11" s="46"/>
      <c r="G11" s="45"/>
      <c r="H11" s="53" t="s">
        <v>34</v>
      </c>
      <c r="J11" s="57"/>
      <c r="K11" s="57"/>
      <c r="L11" s="54" t="s">
        <v>30</v>
      </c>
      <c r="N11" s="54" t="s">
        <v>30</v>
      </c>
      <c r="P11" s="53" t="s">
        <v>30</v>
      </c>
      <c r="Q11" s="57"/>
      <c r="R11" s="53" t="s">
        <v>30</v>
      </c>
      <c r="T11" s="45"/>
      <c r="U11" s="44"/>
      <c r="W11" s="46"/>
      <c r="X11" s="46"/>
      <c r="Y11" s="46"/>
      <c r="Z11" s="45"/>
      <c r="AA11" s="44"/>
      <c r="AB11" s="49"/>
      <c r="AC11" s="3"/>
      <c r="AD11" s="3"/>
      <c r="AE11" s="3"/>
    </row>
    <row r="12" spans="1:31" ht="12.6" customHeight="1" x14ac:dyDescent="0.2">
      <c r="A12" s="3"/>
      <c r="B12" s="52" t="s">
        <v>35</v>
      </c>
      <c r="C12" s="44"/>
      <c r="D12" s="44"/>
      <c r="F12" s="46"/>
      <c r="G12" s="45"/>
      <c r="H12" s="53" t="s">
        <v>34</v>
      </c>
      <c r="J12" s="57"/>
      <c r="K12" s="57"/>
      <c r="L12" s="54" t="s">
        <v>30</v>
      </c>
      <c r="N12" s="54" t="s">
        <v>30</v>
      </c>
      <c r="P12" s="53" t="s">
        <v>30</v>
      </c>
      <c r="Q12" s="57"/>
      <c r="R12" s="53" t="s">
        <v>30</v>
      </c>
      <c r="T12" s="45"/>
      <c r="U12" s="44"/>
      <c r="W12" s="46"/>
      <c r="X12" s="46"/>
      <c r="Y12" s="46"/>
      <c r="Z12" s="45"/>
      <c r="AA12" s="44"/>
      <c r="AB12" s="49"/>
      <c r="AC12" s="3"/>
      <c r="AD12" s="3"/>
      <c r="AE12" s="3"/>
    </row>
    <row r="13" spans="1:31" ht="12.6" customHeight="1" x14ac:dyDescent="0.2">
      <c r="A13" s="49"/>
      <c r="B13" s="48" t="s">
        <v>36</v>
      </c>
      <c r="C13" s="44"/>
      <c r="D13" s="44"/>
      <c r="F13" s="46"/>
      <c r="G13" s="45"/>
      <c r="H13" s="53" t="s">
        <v>37</v>
      </c>
      <c r="J13" s="57"/>
      <c r="K13" s="57"/>
      <c r="L13" s="54" t="s">
        <v>30</v>
      </c>
      <c r="N13" s="54" t="s">
        <v>30</v>
      </c>
      <c r="P13" s="53" t="s">
        <v>30</v>
      </c>
      <c r="Q13" s="57"/>
      <c r="R13" s="53" t="s">
        <v>30</v>
      </c>
      <c r="T13" s="45"/>
      <c r="U13" s="44"/>
      <c r="W13" s="46"/>
      <c r="X13" s="46"/>
      <c r="Y13" s="46"/>
      <c r="Z13" s="45"/>
      <c r="AA13" s="44"/>
      <c r="AB13" s="49"/>
      <c r="AC13" s="3"/>
      <c r="AD13" s="3"/>
      <c r="AE13" s="3"/>
    </row>
    <row r="14" spans="1:31" ht="12.95" hidden="1" customHeight="1" x14ac:dyDescent="0.2">
      <c r="A14" s="49"/>
      <c r="C14" s="44"/>
      <c r="D14" s="44"/>
      <c r="F14" s="46"/>
      <c r="G14" s="45"/>
      <c r="H14" s="46"/>
      <c r="J14" s="57"/>
      <c r="K14" s="57"/>
      <c r="M14" s="53"/>
      <c r="N14" s="53"/>
      <c r="P14" s="57"/>
      <c r="Q14" s="57"/>
      <c r="R14" s="53"/>
      <c r="T14" s="45"/>
      <c r="U14" s="44"/>
      <c r="W14" s="46"/>
      <c r="X14" s="46"/>
      <c r="Y14" s="46"/>
      <c r="Z14" s="45"/>
      <c r="AA14" s="44"/>
      <c r="AB14" s="49"/>
      <c r="AC14" s="3"/>
      <c r="AD14" s="3"/>
      <c r="AE14" s="3"/>
    </row>
    <row r="15" spans="1:31" ht="12.95" hidden="1" customHeight="1" x14ac:dyDescent="0.2">
      <c r="A15" s="3"/>
      <c r="B15" s="58"/>
      <c r="C15" s="48"/>
      <c r="D15" s="44"/>
      <c r="E15" s="46"/>
      <c r="F15" s="45"/>
      <c r="G15" s="59"/>
      <c r="H15" s="44"/>
      <c r="I15" s="44"/>
      <c r="J15" s="48"/>
      <c r="K15" s="46"/>
      <c r="L15" s="45"/>
      <c r="M15" s="45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9"/>
      <c r="AC15" s="42"/>
      <c r="AD15" s="3"/>
      <c r="AE15" s="3"/>
    </row>
    <row r="16" spans="1:31" ht="12.6" customHeight="1" x14ac:dyDescent="0.2">
      <c r="A16" s="3"/>
      <c r="B16" s="60" t="s">
        <v>38</v>
      </c>
      <c r="C16" s="61"/>
      <c r="D16" s="62"/>
      <c r="E16" s="63"/>
      <c r="F16" s="64"/>
      <c r="G16" s="65"/>
      <c r="H16" s="62"/>
      <c r="I16" s="62"/>
      <c r="J16" s="61"/>
      <c r="K16" s="63"/>
      <c r="L16" s="64"/>
      <c r="M16" s="64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6"/>
      <c r="AC16" s="42"/>
      <c r="AD16" s="3"/>
      <c r="AE16" s="3"/>
    </row>
    <row r="17" spans="1:45" s="10" customFormat="1" ht="12.95" customHeight="1" x14ac:dyDescent="0.25">
      <c r="A17" s="67" t="s">
        <v>6</v>
      </c>
      <c r="B17" s="68" t="s">
        <v>39</v>
      </c>
      <c r="C17" s="25"/>
      <c r="D17" s="25"/>
      <c r="E17" s="25"/>
      <c r="G17" s="25" t="s">
        <v>40</v>
      </c>
      <c r="I17" s="24" t="s">
        <v>41</v>
      </c>
      <c r="J17" s="15"/>
      <c r="K17" s="25"/>
      <c r="L17" s="24" t="s">
        <v>42</v>
      </c>
      <c r="N17" s="15"/>
      <c r="O17" s="24" t="s">
        <v>43</v>
      </c>
      <c r="Q17" s="14"/>
      <c r="R17" s="14"/>
      <c r="S17" s="14"/>
      <c r="T17" s="15"/>
      <c r="U17" s="14"/>
      <c r="V17" s="14"/>
      <c r="W17" s="14"/>
      <c r="X17" s="14"/>
      <c r="Y17" s="14"/>
      <c r="Z17" s="15"/>
      <c r="AA17" s="25"/>
      <c r="AB17" s="69"/>
      <c r="AC17" s="22"/>
      <c r="AD17" s="11"/>
      <c r="AE17" s="11"/>
    </row>
    <row r="18" spans="1:45" s="10" customFormat="1" ht="12.95" customHeight="1" x14ac:dyDescent="0.25">
      <c r="A18" s="67" t="s">
        <v>6</v>
      </c>
      <c r="B18" s="68" t="s">
        <v>44</v>
      </c>
      <c r="C18" s="25"/>
      <c r="D18" s="25"/>
      <c r="E18" s="25"/>
      <c r="F18" s="25"/>
      <c r="G18" s="70" t="s">
        <v>45</v>
      </c>
      <c r="H18" s="15"/>
      <c r="I18" s="70" t="s">
        <v>46</v>
      </c>
      <c r="J18" s="15"/>
      <c r="K18" s="25"/>
      <c r="L18" s="14"/>
      <c r="M18" s="14"/>
      <c r="N18" s="15"/>
      <c r="O18" s="25"/>
      <c r="P18" s="14"/>
      <c r="Q18" s="14"/>
      <c r="R18" s="14"/>
      <c r="S18" s="14"/>
      <c r="T18" s="15"/>
      <c r="U18" s="14"/>
      <c r="V18" s="14"/>
      <c r="W18" s="14"/>
      <c r="X18" s="14"/>
      <c r="Y18" s="14"/>
      <c r="Z18" s="15"/>
      <c r="AA18" s="25"/>
      <c r="AB18" s="69"/>
      <c r="AC18" s="22"/>
      <c r="AD18" s="11"/>
      <c r="AE18" s="11"/>
    </row>
    <row r="19" spans="1:45" s="10" customFormat="1" ht="12.95" customHeight="1" thickBot="1" x14ac:dyDescent="0.3">
      <c r="A19" s="67" t="s">
        <v>6</v>
      </c>
      <c r="B19" s="71" t="s">
        <v>47</v>
      </c>
      <c r="C19" s="72"/>
      <c r="D19" s="72"/>
      <c r="E19" s="72"/>
      <c r="F19" s="72"/>
      <c r="G19" s="73"/>
      <c r="H19" s="74"/>
      <c r="I19" s="73"/>
      <c r="J19" s="74"/>
      <c r="K19" s="72"/>
      <c r="L19" s="73"/>
      <c r="M19" s="73"/>
      <c r="N19" s="74"/>
      <c r="O19" s="72"/>
      <c r="P19" s="73"/>
      <c r="Q19" s="73"/>
      <c r="R19" s="73"/>
      <c r="S19" s="73"/>
      <c r="T19" s="74"/>
      <c r="U19" s="73"/>
      <c r="V19" s="74"/>
      <c r="W19" s="74"/>
      <c r="X19" s="15"/>
      <c r="Y19" s="15"/>
      <c r="Z19" s="14"/>
      <c r="AA19" s="15"/>
      <c r="AB19" s="69"/>
      <c r="AC19" s="22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</row>
    <row r="20" spans="1:45" s="75" customFormat="1" ht="11.25" hidden="1" customHeight="1" x14ac:dyDescent="0.2">
      <c r="A20" s="76"/>
      <c r="B20" s="77"/>
      <c r="C20" s="78"/>
      <c r="D20" s="78"/>
      <c r="E20" s="78"/>
      <c r="F20" s="78"/>
      <c r="G20" s="79"/>
      <c r="H20" s="80"/>
      <c r="I20" s="79"/>
      <c r="J20" s="80"/>
      <c r="K20" s="78"/>
      <c r="L20" s="79"/>
      <c r="M20" s="79"/>
      <c r="N20" s="80"/>
      <c r="O20" s="78"/>
      <c r="P20" s="79"/>
      <c r="Q20" s="79"/>
      <c r="R20" s="79"/>
      <c r="S20" s="79"/>
      <c r="T20" s="80"/>
      <c r="U20" s="79"/>
      <c r="V20" s="80"/>
      <c r="W20" s="80"/>
      <c r="X20" s="80"/>
      <c r="Y20" s="80"/>
      <c r="Z20" s="79"/>
      <c r="AA20" s="80"/>
      <c r="AB20" s="81"/>
      <c r="AC20" s="82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</row>
    <row r="21" spans="1:45" s="83" customFormat="1" ht="13.35" customHeight="1" thickBot="1" x14ac:dyDescent="0.3">
      <c r="A21" s="3"/>
      <c r="B21" s="84"/>
      <c r="C21" s="44"/>
      <c r="D21" s="44"/>
      <c r="E21" s="44"/>
      <c r="F21" s="44"/>
      <c r="G21" s="44"/>
      <c r="H21" s="44"/>
      <c r="I21" s="27" t="s">
        <v>48</v>
      </c>
      <c r="J21" s="44"/>
      <c r="K21" s="45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85"/>
      <c r="Y21" s="86"/>
      <c r="Z21" s="404" t="s">
        <v>49</v>
      </c>
      <c r="AA21" s="405"/>
      <c r="AB21" s="408" t="s">
        <v>50</v>
      </c>
      <c r="AC21" s="42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2" customHeight="1" thickBot="1" x14ac:dyDescent="0.25">
      <c r="A22" s="3"/>
      <c r="B22" s="87"/>
      <c r="C22" s="88"/>
      <c r="D22" s="88"/>
      <c r="E22" s="410" t="s">
        <v>51</v>
      </c>
      <c r="F22" s="411"/>
      <c r="G22" s="411"/>
      <c r="H22" s="411"/>
      <c r="I22" s="411"/>
      <c r="J22" s="411"/>
      <c r="K22" s="411"/>
      <c r="L22" s="411"/>
      <c r="M22" s="411"/>
      <c r="N22" s="410" t="s">
        <v>52</v>
      </c>
      <c r="O22" s="411"/>
      <c r="P22" s="411"/>
      <c r="Q22" s="411"/>
      <c r="R22" s="411"/>
      <c r="S22" s="411"/>
      <c r="T22" s="411"/>
      <c r="U22" s="411"/>
      <c r="V22" s="411"/>
      <c r="W22" s="411"/>
      <c r="X22" s="89"/>
      <c r="Y22" s="89"/>
      <c r="Z22" s="406"/>
      <c r="AA22" s="407"/>
      <c r="AB22" s="409"/>
      <c r="AC22" s="42"/>
      <c r="AD22" s="412" t="s">
        <v>53</v>
      </c>
      <c r="AE22" s="390" t="s">
        <v>54</v>
      </c>
      <c r="AF22" s="384" t="s">
        <v>55</v>
      </c>
      <c r="AG22" s="387" t="s">
        <v>56</v>
      </c>
      <c r="AH22" s="387" t="s">
        <v>57</v>
      </c>
      <c r="AI22" s="390" t="s">
        <v>58</v>
      </c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2.95" customHeight="1" x14ac:dyDescent="0.2">
      <c r="A23" s="3"/>
      <c r="B23" s="90" t="s">
        <v>59</v>
      </c>
      <c r="C23" s="91" t="s">
        <v>60</v>
      </c>
      <c r="D23" s="392" t="s">
        <v>61</v>
      </c>
      <c r="E23" s="92" t="s">
        <v>62</v>
      </c>
      <c r="F23" s="93" t="s">
        <v>63</v>
      </c>
      <c r="G23" s="94" t="s">
        <v>64</v>
      </c>
      <c r="H23" s="92" t="s">
        <v>65</v>
      </c>
      <c r="I23" s="93" t="s">
        <v>66</v>
      </c>
      <c r="J23" s="94" t="s">
        <v>67</v>
      </c>
      <c r="K23" s="92" t="s">
        <v>68</v>
      </c>
      <c r="L23" s="95" t="s">
        <v>69</v>
      </c>
      <c r="M23" s="96" t="s">
        <v>70</v>
      </c>
      <c r="N23" s="97" t="s">
        <v>71</v>
      </c>
      <c r="O23" s="98" t="s">
        <v>72</v>
      </c>
      <c r="P23" s="99" t="s">
        <v>64</v>
      </c>
      <c r="Q23" s="100" t="s">
        <v>73</v>
      </c>
      <c r="R23" s="96" t="s">
        <v>74</v>
      </c>
      <c r="S23" s="101" t="s">
        <v>75</v>
      </c>
      <c r="T23" s="102" t="s">
        <v>76</v>
      </c>
      <c r="U23" s="103" t="s">
        <v>77</v>
      </c>
      <c r="V23" s="98" t="s">
        <v>78</v>
      </c>
      <c r="W23" s="104" t="s">
        <v>79</v>
      </c>
      <c r="X23" s="92" t="s">
        <v>68</v>
      </c>
      <c r="Y23" s="95" t="s">
        <v>69</v>
      </c>
      <c r="Z23" s="105" t="s">
        <v>80</v>
      </c>
      <c r="AA23" s="105" t="s">
        <v>81</v>
      </c>
      <c r="AB23" s="100" t="s">
        <v>82</v>
      </c>
      <c r="AC23" s="106"/>
      <c r="AD23" s="413"/>
      <c r="AE23" s="391"/>
      <c r="AF23" s="385"/>
      <c r="AG23" s="388"/>
      <c r="AH23" s="388"/>
      <c r="AI23" s="391"/>
      <c r="AJ23" s="107"/>
      <c r="AK23" s="107"/>
      <c r="AL23" s="107"/>
      <c r="AM23" s="107"/>
      <c r="AN23" s="107"/>
      <c r="AO23" s="107"/>
      <c r="AP23" s="107"/>
      <c r="AQ23" s="107"/>
      <c r="AR23" s="108"/>
      <c r="AS23" s="3"/>
    </row>
    <row r="24" spans="1:45" ht="12" customHeight="1" thickBot="1" x14ac:dyDescent="0.25">
      <c r="A24" s="3"/>
      <c r="B24" s="109"/>
      <c r="C24" s="110" t="s">
        <v>83</v>
      </c>
      <c r="D24" s="393"/>
      <c r="E24" s="111" t="s">
        <v>84</v>
      </c>
      <c r="F24" s="112" t="s">
        <v>84</v>
      </c>
      <c r="G24" s="113" t="s">
        <v>84</v>
      </c>
      <c r="H24" s="114" t="s">
        <v>85</v>
      </c>
      <c r="I24" s="112" t="s">
        <v>86</v>
      </c>
      <c r="J24" s="113" t="s">
        <v>85</v>
      </c>
      <c r="K24" s="111" t="s">
        <v>87</v>
      </c>
      <c r="L24" s="115" t="s">
        <v>87</v>
      </c>
      <c r="M24" s="116" t="s">
        <v>88</v>
      </c>
      <c r="N24" s="117" t="s">
        <v>84</v>
      </c>
      <c r="O24" s="118" t="s">
        <v>84</v>
      </c>
      <c r="P24" s="119" t="s">
        <v>84</v>
      </c>
      <c r="Q24" s="120" t="s">
        <v>89</v>
      </c>
      <c r="R24" s="121" t="s">
        <v>90</v>
      </c>
      <c r="S24" s="122" t="s">
        <v>90</v>
      </c>
      <c r="T24" s="123" t="s">
        <v>89</v>
      </c>
      <c r="U24" s="124" t="s">
        <v>85</v>
      </c>
      <c r="V24" s="118" t="s">
        <v>85</v>
      </c>
      <c r="W24" s="121" t="s">
        <v>88</v>
      </c>
      <c r="X24" s="111" t="s">
        <v>87</v>
      </c>
      <c r="Y24" s="115" t="s">
        <v>87</v>
      </c>
      <c r="Z24" s="121" t="s">
        <v>88</v>
      </c>
      <c r="AA24" s="125" t="s">
        <v>91</v>
      </c>
      <c r="AB24" s="120" t="s">
        <v>91</v>
      </c>
      <c r="AC24" s="126"/>
      <c r="AD24" s="414"/>
      <c r="AE24" s="415"/>
      <c r="AF24" s="386"/>
      <c r="AG24" s="389"/>
      <c r="AH24" s="389"/>
      <c r="AI24" s="391"/>
      <c r="AJ24" s="127"/>
      <c r="AK24" s="127"/>
      <c r="AL24" s="127"/>
      <c r="AM24" s="127"/>
      <c r="AN24" s="127"/>
      <c r="AO24" s="127"/>
      <c r="AP24" s="127"/>
      <c r="AQ24" s="127"/>
      <c r="AR24" s="128"/>
      <c r="AS24" s="3"/>
    </row>
    <row r="25" spans="1:45" s="59" customFormat="1" ht="14.1" customHeight="1" x14ac:dyDescent="0.2">
      <c r="A25" s="44"/>
      <c r="B25" s="130" t="s">
        <v>92</v>
      </c>
      <c r="C25" s="130" t="s">
        <v>93</v>
      </c>
      <c r="D25" s="131" t="s">
        <v>93</v>
      </c>
      <c r="E25" s="132">
        <v>0</v>
      </c>
      <c r="F25" s="132">
        <v>0</v>
      </c>
      <c r="G25" s="132">
        <v>0</v>
      </c>
      <c r="H25" s="133">
        <v>25.380973999999998</v>
      </c>
      <c r="I25" s="133">
        <v>23.730515</v>
      </c>
      <c r="J25" s="133">
        <f t="shared" ref="J25:J56" si="0">IF(AND(ISNUMBER(H25),ISNUMBER(I25)),H25-I25,"-")</f>
        <v>1.6504589999999979</v>
      </c>
      <c r="K25" s="133">
        <v>7</v>
      </c>
      <c r="L25" s="133">
        <v>5</v>
      </c>
      <c r="M25" s="134" t="s">
        <v>93</v>
      </c>
      <c r="N25" s="132" t="s">
        <v>93</v>
      </c>
      <c r="O25" s="132" t="s">
        <v>93</v>
      </c>
      <c r="P25" s="132" t="s">
        <v>93</v>
      </c>
      <c r="Q25" s="132"/>
      <c r="R25" s="132"/>
      <c r="S25" s="135"/>
      <c r="T25" s="132" t="s">
        <v>93</v>
      </c>
      <c r="U25" s="133" t="s">
        <v>93</v>
      </c>
      <c r="V25" s="133" t="s">
        <v>93</v>
      </c>
      <c r="W25" s="134">
        <v>0.216973</v>
      </c>
      <c r="X25" s="133" t="s">
        <v>93</v>
      </c>
      <c r="Y25" s="133" t="s">
        <v>93</v>
      </c>
      <c r="Z25" s="136" t="str">
        <f t="shared" ref="Z25:Z56" si="1">IF(AND(ISNUMBER(P25),ISNUMBER(U25)),P25*U25/1000,"-")</f>
        <v>-</v>
      </c>
      <c r="AA25" s="137" t="str">
        <f t="shared" ref="AA25:AA56" si="2">IF(AND(ISNUMBER(W25),ISNUMBER(Z25)),W25-Z25,"-")</f>
        <v>-</v>
      </c>
      <c r="AB25" s="134">
        <v>0</v>
      </c>
      <c r="AC25" s="138"/>
      <c r="AD25" s="139" t="e">
        <f t="shared" ref="AD25:AD56" si="3">G25/E25*100</f>
        <v>#DIV/0!</v>
      </c>
      <c r="AE25" s="139" t="e">
        <f t="shared" ref="AE25:AE56" si="4">(G25-P25)/E25*100</f>
        <v>#VALUE!</v>
      </c>
      <c r="AF25" s="140">
        <f t="shared" ref="AF25:AF56" si="5">(E25*J25+G25*I25)/1000</f>
        <v>0</v>
      </c>
      <c r="AG25" s="141" t="e">
        <f t="shared" ref="AG25:AG56" si="6">AB25/AF25</f>
        <v>#DIV/0!</v>
      </c>
      <c r="AH25" s="142" t="e">
        <f t="shared" ref="AH25:AH56" si="7">(N25*U25-O25*V25)/1000</f>
        <v>#VALUE!</v>
      </c>
      <c r="AI25" s="143" t="e">
        <f t="shared" ref="AI25:AI56" si="8">W25/AH25</f>
        <v>#VALUE!</v>
      </c>
      <c r="AJ25" s="144"/>
      <c r="AK25" s="144"/>
      <c r="AL25" s="144"/>
      <c r="AM25" s="144"/>
      <c r="AN25" s="144"/>
      <c r="AO25" s="144"/>
      <c r="AP25" s="144"/>
      <c r="AQ25" s="144"/>
      <c r="AR25" s="145"/>
      <c r="AS25" s="146"/>
    </row>
    <row r="26" spans="1:45" s="147" customFormat="1" ht="14.1" customHeight="1" x14ac:dyDescent="0.2">
      <c r="A26" s="148"/>
      <c r="B26" s="149" t="s">
        <v>94</v>
      </c>
      <c r="C26" s="149" t="s">
        <v>93</v>
      </c>
      <c r="D26" s="150" t="s">
        <v>93</v>
      </c>
      <c r="E26" s="151">
        <v>0</v>
      </c>
      <c r="F26" s="151">
        <v>0</v>
      </c>
      <c r="G26" s="151">
        <v>0</v>
      </c>
      <c r="H26" s="152">
        <v>25.337531999999999</v>
      </c>
      <c r="I26" s="152">
        <v>23.716042000000002</v>
      </c>
      <c r="J26" s="152">
        <f t="shared" si="0"/>
        <v>1.6214899999999979</v>
      </c>
      <c r="K26" s="152">
        <v>7</v>
      </c>
      <c r="L26" s="152">
        <v>5</v>
      </c>
      <c r="M26" s="153" t="s">
        <v>93</v>
      </c>
      <c r="N26" s="151" t="s">
        <v>93</v>
      </c>
      <c r="O26" s="151" t="s">
        <v>93</v>
      </c>
      <c r="P26" s="151" t="s">
        <v>93</v>
      </c>
      <c r="Q26" s="151"/>
      <c r="R26" s="151"/>
      <c r="S26" s="154"/>
      <c r="T26" s="151" t="s">
        <v>93</v>
      </c>
      <c r="U26" s="152" t="s">
        <v>93</v>
      </c>
      <c r="V26" s="152" t="s">
        <v>93</v>
      </c>
      <c r="W26" s="153">
        <v>0.21496899999999999</v>
      </c>
      <c r="X26" s="152" t="s">
        <v>93</v>
      </c>
      <c r="Y26" s="152" t="s">
        <v>93</v>
      </c>
      <c r="Z26" s="155" t="str">
        <f t="shared" si="1"/>
        <v>-</v>
      </c>
      <c r="AA26" s="156" t="str">
        <f t="shared" si="2"/>
        <v>-</v>
      </c>
      <c r="AB26" s="153">
        <v>0</v>
      </c>
      <c r="AC26" s="138"/>
      <c r="AD26" s="139" t="e">
        <f t="shared" si="3"/>
        <v>#DIV/0!</v>
      </c>
      <c r="AE26" s="139" t="e">
        <f t="shared" si="4"/>
        <v>#VALUE!</v>
      </c>
      <c r="AF26" s="140">
        <f t="shared" si="5"/>
        <v>0</v>
      </c>
      <c r="AG26" s="141" t="e">
        <f t="shared" si="6"/>
        <v>#DIV/0!</v>
      </c>
      <c r="AH26" s="142" t="e">
        <f t="shared" si="7"/>
        <v>#VALUE!</v>
      </c>
      <c r="AI26" s="143" t="e">
        <f t="shared" si="8"/>
        <v>#VALUE!</v>
      </c>
      <c r="AJ26" s="144"/>
      <c r="AK26" s="144"/>
      <c r="AL26" s="144"/>
      <c r="AM26" s="144"/>
      <c r="AN26" s="144"/>
      <c r="AO26" s="144"/>
      <c r="AP26" s="144"/>
      <c r="AQ26" s="144"/>
      <c r="AR26" s="145"/>
      <c r="AS26" s="146"/>
    </row>
    <row r="27" spans="1:45" s="59" customFormat="1" ht="14.1" customHeight="1" x14ac:dyDescent="0.2">
      <c r="A27" s="148"/>
      <c r="B27" s="149" t="s">
        <v>95</v>
      </c>
      <c r="C27" s="149" t="s">
        <v>93</v>
      </c>
      <c r="D27" s="150" t="s">
        <v>93</v>
      </c>
      <c r="E27" s="151">
        <v>0</v>
      </c>
      <c r="F27" s="151">
        <v>0</v>
      </c>
      <c r="G27" s="151">
        <v>0</v>
      </c>
      <c r="H27" s="152">
        <v>25.221679999999999</v>
      </c>
      <c r="I27" s="152">
        <v>23.650925000000001</v>
      </c>
      <c r="J27" s="152">
        <f t="shared" si="0"/>
        <v>1.5707549999999983</v>
      </c>
      <c r="K27" s="152">
        <v>7</v>
      </c>
      <c r="L27" s="152">
        <v>5</v>
      </c>
      <c r="M27" s="153" t="s">
        <v>93</v>
      </c>
      <c r="N27" s="151" t="s">
        <v>93</v>
      </c>
      <c r="O27" s="151" t="s">
        <v>93</v>
      </c>
      <c r="P27" s="151" t="s">
        <v>93</v>
      </c>
      <c r="Q27" s="151"/>
      <c r="R27" s="151"/>
      <c r="S27" s="154"/>
      <c r="T27" s="151" t="s">
        <v>93</v>
      </c>
      <c r="U27" s="152" t="s">
        <v>93</v>
      </c>
      <c r="V27" s="152" t="s">
        <v>93</v>
      </c>
      <c r="W27" s="153">
        <v>0.230019</v>
      </c>
      <c r="X27" s="152" t="s">
        <v>93</v>
      </c>
      <c r="Y27" s="152" t="s">
        <v>93</v>
      </c>
      <c r="Z27" s="155" t="str">
        <f t="shared" si="1"/>
        <v>-</v>
      </c>
      <c r="AA27" s="156" t="str">
        <f t="shared" si="2"/>
        <v>-</v>
      </c>
      <c r="AB27" s="153">
        <v>0</v>
      </c>
      <c r="AC27" s="138"/>
      <c r="AD27" s="139" t="e">
        <f t="shared" si="3"/>
        <v>#DIV/0!</v>
      </c>
      <c r="AE27" s="139" t="e">
        <f t="shared" si="4"/>
        <v>#VALUE!</v>
      </c>
      <c r="AF27" s="140">
        <f t="shared" si="5"/>
        <v>0</v>
      </c>
      <c r="AG27" s="141" t="e">
        <f t="shared" si="6"/>
        <v>#DIV/0!</v>
      </c>
      <c r="AH27" s="142" t="e">
        <f t="shared" si="7"/>
        <v>#VALUE!</v>
      </c>
      <c r="AI27" s="143" t="e">
        <f t="shared" si="8"/>
        <v>#VALUE!</v>
      </c>
      <c r="AJ27" s="144"/>
      <c r="AK27" s="144"/>
      <c r="AL27" s="144"/>
      <c r="AM27" s="144"/>
      <c r="AN27" s="144"/>
      <c r="AO27" s="144"/>
      <c r="AP27" s="144"/>
      <c r="AQ27" s="144"/>
      <c r="AR27" s="145"/>
      <c r="AS27" s="146"/>
    </row>
    <row r="28" spans="1:45" s="59" customFormat="1" ht="14.1" customHeight="1" x14ac:dyDescent="0.2">
      <c r="A28" s="148"/>
      <c r="B28" s="149" t="s">
        <v>96</v>
      </c>
      <c r="C28" s="149" t="s">
        <v>93</v>
      </c>
      <c r="D28" s="150" t="s">
        <v>93</v>
      </c>
      <c r="E28" s="151">
        <v>0</v>
      </c>
      <c r="F28" s="151">
        <v>0</v>
      </c>
      <c r="G28" s="151">
        <v>0</v>
      </c>
      <c r="H28" s="152">
        <v>25.221679999999999</v>
      </c>
      <c r="I28" s="152">
        <v>23.672623000000002</v>
      </c>
      <c r="J28" s="152">
        <f t="shared" si="0"/>
        <v>1.5490569999999977</v>
      </c>
      <c r="K28" s="152">
        <v>7</v>
      </c>
      <c r="L28" s="152">
        <v>5</v>
      </c>
      <c r="M28" s="153" t="s">
        <v>93</v>
      </c>
      <c r="N28" s="151" t="s">
        <v>93</v>
      </c>
      <c r="O28" s="151" t="s">
        <v>93</v>
      </c>
      <c r="P28" s="151" t="s">
        <v>93</v>
      </c>
      <c r="Q28" s="151"/>
      <c r="R28" s="151"/>
      <c r="S28" s="154"/>
      <c r="T28" s="151" t="s">
        <v>93</v>
      </c>
      <c r="U28" s="152" t="s">
        <v>93</v>
      </c>
      <c r="V28" s="152" t="s">
        <v>93</v>
      </c>
      <c r="W28" s="153">
        <v>0.229292</v>
      </c>
      <c r="X28" s="152" t="s">
        <v>93</v>
      </c>
      <c r="Y28" s="152" t="s">
        <v>93</v>
      </c>
      <c r="Z28" s="155" t="str">
        <f t="shared" si="1"/>
        <v>-</v>
      </c>
      <c r="AA28" s="156" t="str">
        <f t="shared" si="2"/>
        <v>-</v>
      </c>
      <c r="AB28" s="153">
        <v>0</v>
      </c>
      <c r="AC28" s="138"/>
      <c r="AD28" s="139" t="e">
        <f t="shared" si="3"/>
        <v>#DIV/0!</v>
      </c>
      <c r="AE28" s="139" t="e">
        <f t="shared" si="4"/>
        <v>#VALUE!</v>
      </c>
      <c r="AF28" s="140">
        <f t="shared" si="5"/>
        <v>0</v>
      </c>
      <c r="AG28" s="141" t="e">
        <f t="shared" si="6"/>
        <v>#DIV/0!</v>
      </c>
      <c r="AH28" s="142" t="e">
        <f t="shared" si="7"/>
        <v>#VALUE!</v>
      </c>
      <c r="AI28" s="143" t="e">
        <f t="shared" si="8"/>
        <v>#VALUE!</v>
      </c>
      <c r="AJ28" s="144"/>
      <c r="AK28" s="144"/>
      <c r="AL28" s="144"/>
      <c r="AM28" s="144"/>
      <c r="AN28" s="144"/>
      <c r="AO28" s="144"/>
      <c r="AP28" s="144"/>
      <c r="AQ28" s="144"/>
      <c r="AR28" s="145"/>
      <c r="AS28" s="146"/>
    </row>
    <row r="29" spans="1:45" s="59" customFormat="1" ht="14.1" customHeight="1" x14ac:dyDescent="0.2">
      <c r="A29" s="148"/>
      <c r="B29" s="149" t="s">
        <v>97</v>
      </c>
      <c r="C29" s="149" t="s">
        <v>93</v>
      </c>
      <c r="D29" s="150" t="s">
        <v>93</v>
      </c>
      <c r="E29" s="151">
        <v>0</v>
      </c>
      <c r="F29" s="151">
        <v>0</v>
      </c>
      <c r="G29" s="151">
        <v>0</v>
      </c>
      <c r="H29" s="152">
        <v>24.997237999999999</v>
      </c>
      <c r="I29" s="152">
        <v>23.542351</v>
      </c>
      <c r="J29" s="152">
        <f t="shared" si="0"/>
        <v>1.4548869999999994</v>
      </c>
      <c r="K29" s="152">
        <v>7</v>
      </c>
      <c r="L29" s="152">
        <v>5</v>
      </c>
      <c r="M29" s="153" t="s">
        <v>93</v>
      </c>
      <c r="N29" s="151" t="s">
        <v>93</v>
      </c>
      <c r="O29" s="151" t="s">
        <v>93</v>
      </c>
      <c r="P29" s="151" t="s">
        <v>93</v>
      </c>
      <c r="Q29" s="151"/>
      <c r="R29" s="151"/>
      <c r="S29" s="154"/>
      <c r="T29" s="151" t="s">
        <v>93</v>
      </c>
      <c r="U29" s="152" t="s">
        <v>93</v>
      </c>
      <c r="V29" s="152" t="s">
        <v>93</v>
      </c>
      <c r="W29" s="153">
        <v>0.228829</v>
      </c>
      <c r="X29" s="152" t="s">
        <v>93</v>
      </c>
      <c r="Y29" s="152" t="s">
        <v>93</v>
      </c>
      <c r="Z29" s="155" t="str">
        <f t="shared" si="1"/>
        <v>-</v>
      </c>
      <c r="AA29" s="156" t="str">
        <f t="shared" si="2"/>
        <v>-</v>
      </c>
      <c r="AB29" s="153">
        <v>0</v>
      </c>
      <c r="AC29" s="138"/>
      <c r="AD29" s="139" t="e">
        <f t="shared" si="3"/>
        <v>#DIV/0!</v>
      </c>
      <c r="AE29" s="139" t="e">
        <f t="shared" si="4"/>
        <v>#VALUE!</v>
      </c>
      <c r="AF29" s="140">
        <f t="shared" si="5"/>
        <v>0</v>
      </c>
      <c r="AG29" s="141" t="e">
        <f t="shared" si="6"/>
        <v>#DIV/0!</v>
      </c>
      <c r="AH29" s="142" t="e">
        <f t="shared" si="7"/>
        <v>#VALUE!</v>
      </c>
      <c r="AI29" s="143" t="e">
        <f t="shared" si="8"/>
        <v>#VALUE!</v>
      </c>
      <c r="AJ29" s="144"/>
      <c r="AK29" s="144"/>
      <c r="AL29" s="144"/>
      <c r="AM29" s="144"/>
      <c r="AN29" s="144"/>
      <c r="AO29" s="144"/>
      <c r="AP29" s="144"/>
      <c r="AQ29" s="144"/>
      <c r="AR29" s="145"/>
      <c r="AS29" s="146"/>
    </row>
    <row r="30" spans="1:45" s="59" customFormat="1" ht="14.1" customHeight="1" x14ac:dyDescent="0.2">
      <c r="A30" s="148"/>
      <c r="B30" s="149" t="s">
        <v>98</v>
      </c>
      <c r="C30" s="149" t="s">
        <v>93</v>
      </c>
      <c r="D30" s="150" t="s">
        <v>93</v>
      </c>
      <c r="E30" s="151">
        <v>0</v>
      </c>
      <c r="F30" s="151">
        <v>0</v>
      </c>
      <c r="G30" s="151">
        <v>0</v>
      </c>
      <c r="H30" s="152">
        <v>25.084129000000001</v>
      </c>
      <c r="I30" s="152">
        <v>23.600249999999999</v>
      </c>
      <c r="J30" s="152">
        <f t="shared" si="0"/>
        <v>1.4838790000000017</v>
      </c>
      <c r="K30" s="152">
        <v>7</v>
      </c>
      <c r="L30" s="152">
        <v>5</v>
      </c>
      <c r="M30" s="153" t="s">
        <v>93</v>
      </c>
      <c r="N30" s="151" t="s">
        <v>93</v>
      </c>
      <c r="O30" s="151" t="s">
        <v>93</v>
      </c>
      <c r="P30" s="151" t="s">
        <v>93</v>
      </c>
      <c r="Q30" s="151"/>
      <c r="R30" s="151"/>
      <c r="S30" s="154"/>
      <c r="T30" s="151" t="s">
        <v>93</v>
      </c>
      <c r="U30" s="152" t="s">
        <v>93</v>
      </c>
      <c r="V30" s="152" t="s">
        <v>93</v>
      </c>
      <c r="W30" s="153">
        <v>0.22587199999999999</v>
      </c>
      <c r="X30" s="152" t="s">
        <v>93</v>
      </c>
      <c r="Y30" s="152" t="s">
        <v>93</v>
      </c>
      <c r="Z30" s="155" t="str">
        <f t="shared" si="1"/>
        <v>-</v>
      </c>
      <c r="AA30" s="156" t="str">
        <f t="shared" si="2"/>
        <v>-</v>
      </c>
      <c r="AB30" s="153">
        <v>0</v>
      </c>
      <c r="AC30" s="138"/>
      <c r="AD30" s="139" t="e">
        <f t="shared" si="3"/>
        <v>#DIV/0!</v>
      </c>
      <c r="AE30" s="139" t="e">
        <f t="shared" si="4"/>
        <v>#VALUE!</v>
      </c>
      <c r="AF30" s="140">
        <f t="shared" si="5"/>
        <v>0</v>
      </c>
      <c r="AG30" s="141" t="e">
        <f t="shared" si="6"/>
        <v>#DIV/0!</v>
      </c>
      <c r="AH30" s="142" t="e">
        <f t="shared" si="7"/>
        <v>#VALUE!</v>
      </c>
      <c r="AI30" s="143" t="e">
        <f t="shared" si="8"/>
        <v>#VALUE!</v>
      </c>
      <c r="AJ30" s="144"/>
      <c r="AK30" s="144"/>
      <c r="AL30" s="144"/>
      <c r="AM30" s="144"/>
      <c r="AN30" s="144"/>
      <c r="AO30" s="144"/>
      <c r="AP30" s="144"/>
      <c r="AQ30" s="144"/>
      <c r="AR30" s="145"/>
      <c r="AS30" s="146"/>
    </row>
    <row r="31" spans="1:45" s="59" customFormat="1" ht="14.1" customHeight="1" x14ac:dyDescent="0.2">
      <c r="A31" s="148"/>
      <c r="B31" s="149" t="s">
        <v>99</v>
      </c>
      <c r="C31" s="149" t="s">
        <v>93</v>
      </c>
      <c r="D31" s="150" t="s">
        <v>93</v>
      </c>
      <c r="E31" s="151">
        <v>0</v>
      </c>
      <c r="F31" s="151">
        <v>0</v>
      </c>
      <c r="G31" s="151">
        <v>0</v>
      </c>
      <c r="H31" s="152">
        <v>25.170998000000001</v>
      </c>
      <c r="I31" s="152">
        <v>23.672623000000002</v>
      </c>
      <c r="J31" s="152">
        <f t="shared" si="0"/>
        <v>1.4983749999999993</v>
      </c>
      <c r="K31" s="152">
        <v>7</v>
      </c>
      <c r="L31" s="152">
        <v>5</v>
      </c>
      <c r="M31" s="153" t="s">
        <v>93</v>
      </c>
      <c r="N31" s="151" t="s">
        <v>93</v>
      </c>
      <c r="O31" s="151" t="s">
        <v>93</v>
      </c>
      <c r="P31" s="151" t="s">
        <v>93</v>
      </c>
      <c r="Q31" s="151"/>
      <c r="R31" s="151"/>
      <c r="S31" s="154"/>
      <c r="T31" s="151" t="s">
        <v>93</v>
      </c>
      <c r="U31" s="152" t="s">
        <v>93</v>
      </c>
      <c r="V31" s="152" t="s">
        <v>93</v>
      </c>
      <c r="W31" s="153">
        <v>0.22952900000000001</v>
      </c>
      <c r="X31" s="152" t="s">
        <v>93</v>
      </c>
      <c r="Y31" s="152" t="s">
        <v>93</v>
      </c>
      <c r="Z31" s="155" t="str">
        <f t="shared" si="1"/>
        <v>-</v>
      </c>
      <c r="AA31" s="156" t="str">
        <f t="shared" si="2"/>
        <v>-</v>
      </c>
      <c r="AB31" s="153">
        <v>0</v>
      </c>
      <c r="AC31" s="138"/>
      <c r="AD31" s="139" t="e">
        <f t="shared" si="3"/>
        <v>#DIV/0!</v>
      </c>
      <c r="AE31" s="139" t="e">
        <f t="shared" si="4"/>
        <v>#VALUE!</v>
      </c>
      <c r="AF31" s="140">
        <f t="shared" si="5"/>
        <v>0</v>
      </c>
      <c r="AG31" s="141" t="e">
        <f t="shared" si="6"/>
        <v>#DIV/0!</v>
      </c>
      <c r="AH31" s="142" t="e">
        <f t="shared" si="7"/>
        <v>#VALUE!</v>
      </c>
      <c r="AI31" s="143" t="e">
        <f t="shared" si="8"/>
        <v>#VALUE!</v>
      </c>
      <c r="AJ31" s="144"/>
      <c r="AK31" s="144"/>
      <c r="AL31" s="144"/>
      <c r="AM31" s="144"/>
      <c r="AN31" s="144"/>
      <c r="AO31" s="144"/>
      <c r="AP31" s="144"/>
      <c r="AQ31" s="144"/>
      <c r="AR31" s="145"/>
      <c r="AS31" s="146"/>
    </row>
    <row r="32" spans="1:45" s="59" customFormat="1" ht="14.1" customHeight="1" x14ac:dyDescent="0.2">
      <c r="A32" s="148"/>
      <c r="B32" s="149" t="s">
        <v>100</v>
      </c>
      <c r="C32" s="149" t="s">
        <v>93</v>
      </c>
      <c r="D32" s="150" t="s">
        <v>93</v>
      </c>
      <c r="E32" s="151">
        <v>0</v>
      </c>
      <c r="F32" s="151">
        <v>0</v>
      </c>
      <c r="G32" s="151">
        <v>0</v>
      </c>
      <c r="H32" s="152">
        <v>25.228919999999999</v>
      </c>
      <c r="I32" s="152">
        <v>23.744994999999999</v>
      </c>
      <c r="J32" s="152">
        <f t="shared" si="0"/>
        <v>1.4839249999999993</v>
      </c>
      <c r="K32" s="152">
        <v>7</v>
      </c>
      <c r="L32" s="152">
        <v>5</v>
      </c>
      <c r="M32" s="153" t="s">
        <v>93</v>
      </c>
      <c r="N32" s="151" t="s">
        <v>93</v>
      </c>
      <c r="O32" s="151" t="s">
        <v>93</v>
      </c>
      <c r="P32" s="151" t="s">
        <v>93</v>
      </c>
      <c r="Q32" s="151"/>
      <c r="R32" s="151"/>
      <c r="S32" s="154"/>
      <c r="T32" s="151" t="s">
        <v>93</v>
      </c>
      <c r="U32" s="152" t="s">
        <v>93</v>
      </c>
      <c r="V32" s="152" t="s">
        <v>93</v>
      </c>
      <c r="W32" s="153">
        <v>0.22273499999999999</v>
      </c>
      <c r="X32" s="152" t="s">
        <v>93</v>
      </c>
      <c r="Y32" s="152" t="s">
        <v>93</v>
      </c>
      <c r="Z32" s="155" t="str">
        <f t="shared" si="1"/>
        <v>-</v>
      </c>
      <c r="AA32" s="156" t="str">
        <f t="shared" si="2"/>
        <v>-</v>
      </c>
      <c r="AB32" s="153">
        <v>0</v>
      </c>
      <c r="AC32" s="138"/>
      <c r="AD32" s="139" t="e">
        <f t="shared" si="3"/>
        <v>#DIV/0!</v>
      </c>
      <c r="AE32" s="139" t="e">
        <f t="shared" si="4"/>
        <v>#VALUE!</v>
      </c>
      <c r="AF32" s="140">
        <f t="shared" si="5"/>
        <v>0</v>
      </c>
      <c r="AG32" s="141" t="e">
        <f t="shared" si="6"/>
        <v>#DIV/0!</v>
      </c>
      <c r="AH32" s="142" t="e">
        <f t="shared" si="7"/>
        <v>#VALUE!</v>
      </c>
      <c r="AI32" s="143" t="e">
        <f t="shared" si="8"/>
        <v>#VALUE!</v>
      </c>
      <c r="AJ32" s="144"/>
      <c r="AK32" s="144"/>
      <c r="AL32" s="144"/>
      <c r="AM32" s="144"/>
      <c r="AN32" s="144"/>
      <c r="AO32" s="144"/>
      <c r="AP32" s="144"/>
      <c r="AQ32" s="144"/>
      <c r="AR32" s="145"/>
      <c r="AS32" s="146"/>
    </row>
    <row r="33" spans="1:45" s="59" customFormat="1" ht="14.1" customHeight="1" x14ac:dyDescent="0.2">
      <c r="A33" s="148"/>
      <c r="B33" s="149" t="s">
        <v>101</v>
      </c>
      <c r="C33" s="149" t="s">
        <v>93</v>
      </c>
      <c r="D33" s="150" t="s">
        <v>93</v>
      </c>
      <c r="E33" s="151">
        <v>0</v>
      </c>
      <c r="F33" s="151">
        <v>0</v>
      </c>
      <c r="G33" s="151">
        <v>0</v>
      </c>
      <c r="H33" s="152">
        <v>25.315795999999999</v>
      </c>
      <c r="I33" s="152">
        <v>23.795662</v>
      </c>
      <c r="J33" s="152">
        <f t="shared" si="0"/>
        <v>1.5201339999999988</v>
      </c>
      <c r="K33" s="152">
        <v>7</v>
      </c>
      <c r="L33" s="152">
        <v>5</v>
      </c>
      <c r="M33" s="153" t="s">
        <v>93</v>
      </c>
      <c r="N33" s="151" t="s">
        <v>93</v>
      </c>
      <c r="O33" s="151" t="s">
        <v>93</v>
      </c>
      <c r="P33" s="151" t="s">
        <v>93</v>
      </c>
      <c r="Q33" s="151"/>
      <c r="R33" s="151"/>
      <c r="S33" s="154"/>
      <c r="T33" s="151" t="s">
        <v>93</v>
      </c>
      <c r="U33" s="152" t="s">
        <v>93</v>
      </c>
      <c r="V33" s="152" t="s">
        <v>93</v>
      </c>
      <c r="W33" s="153">
        <v>0.21288899999999999</v>
      </c>
      <c r="X33" s="152" t="s">
        <v>93</v>
      </c>
      <c r="Y33" s="152" t="s">
        <v>93</v>
      </c>
      <c r="Z33" s="155" t="str">
        <f t="shared" si="1"/>
        <v>-</v>
      </c>
      <c r="AA33" s="156" t="str">
        <f t="shared" si="2"/>
        <v>-</v>
      </c>
      <c r="AB33" s="153">
        <v>0</v>
      </c>
      <c r="AC33" s="138"/>
      <c r="AD33" s="139" t="e">
        <f t="shared" si="3"/>
        <v>#DIV/0!</v>
      </c>
      <c r="AE33" s="139" t="e">
        <f t="shared" si="4"/>
        <v>#VALUE!</v>
      </c>
      <c r="AF33" s="140">
        <f t="shared" si="5"/>
        <v>0</v>
      </c>
      <c r="AG33" s="141" t="e">
        <f t="shared" si="6"/>
        <v>#DIV/0!</v>
      </c>
      <c r="AH33" s="142" t="e">
        <f t="shared" si="7"/>
        <v>#VALUE!</v>
      </c>
      <c r="AI33" s="143" t="e">
        <f t="shared" si="8"/>
        <v>#VALUE!</v>
      </c>
      <c r="AJ33" s="144"/>
      <c r="AK33" s="144"/>
      <c r="AL33" s="144"/>
      <c r="AM33" s="144"/>
      <c r="AN33" s="144"/>
      <c r="AO33" s="144"/>
      <c r="AP33" s="144"/>
      <c r="AQ33" s="144"/>
      <c r="AR33" s="145"/>
      <c r="AS33" s="146"/>
    </row>
    <row r="34" spans="1:45" s="59" customFormat="1" ht="14.1" customHeight="1" x14ac:dyDescent="0.2">
      <c r="A34" s="148"/>
      <c r="B34" s="149" t="s">
        <v>102</v>
      </c>
      <c r="C34" s="149" t="s">
        <v>93</v>
      </c>
      <c r="D34" s="150" t="s">
        <v>93</v>
      </c>
      <c r="E34" s="151">
        <v>0</v>
      </c>
      <c r="F34" s="151">
        <v>0</v>
      </c>
      <c r="G34" s="151">
        <v>0</v>
      </c>
      <c r="H34" s="152">
        <v>25.35202</v>
      </c>
      <c r="I34" s="152">
        <v>23.831833</v>
      </c>
      <c r="J34" s="152">
        <f t="shared" si="0"/>
        <v>1.520187</v>
      </c>
      <c r="K34" s="152">
        <v>7</v>
      </c>
      <c r="L34" s="152">
        <v>5</v>
      </c>
      <c r="M34" s="153" t="s">
        <v>93</v>
      </c>
      <c r="N34" s="151" t="s">
        <v>93</v>
      </c>
      <c r="O34" s="151" t="s">
        <v>93</v>
      </c>
      <c r="P34" s="151" t="s">
        <v>93</v>
      </c>
      <c r="Q34" s="151"/>
      <c r="R34" s="151"/>
      <c r="S34" s="154"/>
      <c r="T34" s="151" t="s">
        <v>93</v>
      </c>
      <c r="U34" s="152" t="s">
        <v>93</v>
      </c>
      <c r="V34" s="152" t="s">
        <v>93</v>
      </c>
      <c r="W34" s="153">
        <v>0.227045</v>
      </c>
      <c r="X34" s="152" t="s">
        <v>93</v>
      </c>
      <c r="Y34" s="152" t="s">
        <v>93</v>
      </c>
      <c r="Z34" s="155" t="str">
        <f t="shared" si="1"/>
        <v>-</v>
      </c>
      <c r="AA34" s="156" t="str">
        <f t="shared" si="2"/>
        <v>-</v>
      </c>
      <c r="AB34" s="153">
        <v>0</v>
      </c>
      <c r="AC34" s="138"/>
      <c r="AD34" s="139" t="e">
        <f t="shared" si="3"/>
        <v>#DIV/0!</v>
      </c>
      <c r="AE34" s="139" t="e">
        <f t="shared" si="4"/>
        <v>#VALUE!</v>
      </c>
      <c r="AF34" s="140">
        <f t="shared" si="5"/>
        <v>0</v>
      </c>
      <c r="AG34" s="141" t="e">
        <f t="shared" si="6"/>
        <v>#DIV/0!</v>
      </c>
      <c r="AH34" s="142" t="e">
        <f t="shared" si="7"/>
        <v>#VALUE!</v>
      </c>
      <c r="AI34" s="143" t="e">
        <f t="shared" si="8"/>
        <v>#VALUE!</v>
      </c>
      <c r="AJ34" s="144"/>
      <c r="AK34" s="144"/>
      <c r="AL34" s="144"/>
      <c r="AM34" s="144"/>
      <c r="AN34" s="144"/>
      <c r="AO34" s="144"/>
      <c r="AP34" s="144"/>
      <c r="AQ34" s="144"/>
      <c r="AR34" s="145"/>
      <c r="AS34" s="146"/>
    </row>
    <row r="35" spans="1:45" s="59" customFormat="1" ht="14.1" customHeight="1" x14ac:dyDescent="0.2">
      <c r="B35" s="149" t="s">
        <v>103</v>
      </c>
      <c r="C35" s="149" t="s">
        <v>93</v>
      </c>
      <c r="D35" s="150" t="s">
        <v>93</v>
      </c>
      <c r="E35" s="151">
        <v>0</v>
      </c>
      <c r="F35" s="151">
        <v>0</v>
      </c>
      <c r="G35" s="151">
        <v>0</v>
      </c>
      <c r="H35" s="152">
        <v>25.735779000000001</v>
      </c>
      <c r="I35" s="152">
        <v>24.555648999999999</v>
      </c>
      <c r="J35" s="152">
        <f t="shared" si="0"/>
        <v>1.1801300000000019</v>
      </c>
      <c r="K35" s="152">
        <v>7</v>
      </c>
      <c r="L35" s="152">
        <v>5</v>
      </c>
      <c r="M35" s="153" t="s">
        <v>93</v>
      </c>
      <c r="N35" s="151" t="s">
        <v>93</v>
      </c>
      <c r="O35" s="151" t="s">
        <v>93</v>
      </c>
      <c r="P35" s="151" t="s">
        <v>93</v>
      </c>
      <c r="Q35" s="151"/>
      <c r="R35" s="151"/>
      <c r="S35" s="154"/>
      <c r="T35" s="151" t="s">
        <v>93</v>
      </c>
      <c r="U35" s="152" t="s">
        <v>93</v>
      </c>
      <c r="V35" s="152" t="s">
        <v>93</v>
      </c>
      <c r="W35" s="153">
        <v>0.211032</v>
      </c>
      <c r="X35" s="152" t="s">
        <v>93</v>
      </c>
      <c r="Y35" s="152" t="s">
        <v>93</v>
      </c>
      <c r="Z35" s="155" t="str">
        <f t="shared" si="1"/>
        <v>-</v>
      </c>
      <c r="AA35" s="156" t="str">
        <f t="shared" si="2"/>
        <v>-</v>
      </c>
      <c r="AB35" s="153">
        <v>0</v>
      </c>
      <c r="AC35" s="138"/>
      <c r="AD35" s="139" t="e">
        <f t="shared" si="3"/>
        <v>#DIV/0!</v>
      </c>
      <c r="AE35" s="139" t="e">
        <f t="shared" si="4"/>
        <v>#VALUE!</v>
      </c>
      <c r="AF35" s="140">
        <f t="shared" si="5"/>
        <v>0</v>
      </c>
      <c r="AG35" s="141" t="e">
        <f t="shared" si="6"/>
        <v>#DIV/0!</v>
      </c>
      <c r="AH35" s="142" t="e">
        <f t="shared" si="7"/>
        <v>#VALUE!</v>
      </c>
      <c r="AI35" s="143" t="e">
        <f t="shared" si="8"/>
        <v>#VALUE!</v>
      </c>
      <c r="AJ35" s="144"/>
      <c r="AK35" s="144"/>
      <c r="AL35" s="144"/>
      <c r="AM35" s="144"/>
      <c r="AN35" s="144"/>
      <c r="AO35" s="144"/>
      <c r="AP35" s="144"/>
      <c r="AQ35" s="144"/>
      <c r="AR35" s="145"/>
      <c r="AS35" s="146"/>
    </row>
    <row r="36" spans="1:45" s="59" customFormat="1" ht="14.1" customHeight="1" x14ac:dyDescent="0.2">
      <c r="B36" s="149" t="s">
        <v>104</v>
      </c>
      <c r="C36" s="149" t="s">
        <v>93</v>
      </c>
      <c r="D36" s="150" t="s">
        <v>93</v>
      </c>
      <c r="E36" s="151">
        <v>0</v>
      </c>
      <c r="F36" s="151">
        <v>0</v>
      </c>
      <c r="G36" s="151">
        <v>0</v>
      </c>
      <c r="H36" s="152">
        <v>25.981987</v>
      </c>
      <c r="I36" s="152">
        <v>24.765571999999999</v>
      </c>
      <c r="J36" s="152">
        <f t="shared" si="0"/>
        <v>1.2164150000000014</v>
      </c>
      <c r="K36" s="152">
        <v>7</v>
      </c>
      <c r="L36" s="152">
        <v>5</v>
      </c>
      <c r="M36" s="153" t="s">
        <v>93</v>
      </c>
      <c r="N36" s="151" t="s">
        <v>93</v>
      </c>
      <c r="O36" s="151" t="s">
        <v>93</v>
      </c>
      <c r="P36" s="151" t="s">
        <v>93</v>
      </c>
      <c r="Q36" s="151"/>
      <c r="R36" s="151"/>
      <c r="S36" s="154"/>
      <c r="T36" s="151" t="s">
        <v>93</v>
      </c>
      <c r="U36" s="152" t="s">
        <v>93</v>
      </c>
      <c r="V36" s="152" t="s">
        <v>93</v>
      </c>
      <c r="W36" s="153">
        <v>0.23046</v>
      </c>
      <c r="X36" s="152" t="s">
        <v>93</v>
      </c>
      <c r="Y36" s="152" t="s">
        <v>93</v>
      </c>
      <c r="Z36" s="155" t="str">
        <f t="shared" si="1"/>
        <v>-</v>
      </c>
      <c r="AA36" s="156" t="str">
        <f t="shared" si="2"/>
        <v>-</v>
      </c>
      <c r="AB36" s="153">
        <v>0</v>
      </c>
      <c r="AC36" s="138"/>
      <c r="AD36" s="139" t="e">
        <f t="shared" si="3"/>
        <v>#DIV/0!</v>
      </c>
      <c r="AE36" s="139" t="e">
        <f t="shared" si="4"/>
        <v>#VALUE!</v>
      </c>
      <c r="AF36" s="140">
        <f t="shared" si="5"/>
        <v>0</v>
      </c>
      <c r="AG36" s="141" t="e">
        <f t="shared" si="6"/>
        <v>#DIV/0!</v>
      </c>
      <c r="AH36" s="142" t="e">
        <f t="shared" si="7"/>
        <v>#VALUE!</v>
      </c>
      <c r="AI36" s="143" t="e">
        <f t="shared" si="8"/>
        <v>#VALUE!</v>
      </c>
      <c r="AJ36" s="144"/>
      <c r="AK36" s="144"/>
      <c r="AL36" s="144"/>
      <c r="AM36" s="144"/>
      <c r="AN36" s="144"/>
      <c r="AO36" s="144"/>
      <c r="AP36" s="144"/>
      <c r="AQ36" s="144"/>
      <c r="AR36" s="145"/>
      <c r="AS36" s="146"/>
    </row>
    <row r="37" spans="1:45" s="59" customFormat="1" ht="14.1" customHeight="1" x14ac:dyDescent="0.2">
      <c r="B37" s="149" t="s">
        <v>105</v>
      </c>
      <c r="C37" s="149" t="s">
        <v>93</v>
      </c>
      <c r="D37" s="150" t="s">
        <v>93</v>
      </c>
      <c r="E37" s="151">
        <v>0</v>
      </c>
      <c r="F37" s="151">
        <v>0</v>
      </c>
      <c r="G37" s="151">
        <v>0</v>
      </c>
      <c r="H37" s="152">
        <v>26.061661000000001</v>
      </c>
      <c r="I37" s="152">
        <v>24.845215</v>
      </c>
      <c r="J37" s="152">
        <f t="shared" si="0"/>
        <v>1.2164460000000012</v>
      </c>
      <c r="K37" s="152">
        <v>7</v>
      </c>
      <c r="L37" s="152">
        <v>5</v>
      </c>
      <c r="M37" s="153" t="s">
        <v>93</v>
      </c>
      <c r="N37" s="151" t="s">
        <v>93</v>
      </c>
      <c r="O37" s="151" t="s">
        <v>93</v>
      </c>
      <c r="P37" s="151" t="s">
        <v>93</v>
      </c>
      <c r="Q37" s="151"/>
      <c r="R37" s="151"/>
      <c r="S37" s="154"/>
      <c r="T37" s="151" t="s">
        <v>93</v>
      </c>
      <c r="U37" s="152" t="s">
        <v>93</v>
      </c>
      <c r="V37" s="152" t="s">
        <v>93</v>
      </c>
      <c r="W37" s="153">
        <v>0.217443</v>
      </c>
      <c r="X37" s="152" t="s">
        <v>93</v>
      </c>
      <c r="Y37" s="152" t="s">
        <v>93</v>
      </c>
      <c r="Z37" s="155" t="str">
        <f t="shared" si="1"/>
        <v>-</v>
      </c>
      <c r="AA37" s="156" t="str">
        <f t="shared" si="2"/>
        <v>-</v>
      </c>
      <c r="AB37" s="153">
        <v>0</v>
      </c>
      <c r="AC37" s="138"/>
      <c r="AD37" s="139" t="e">
        <f t="shared" si="3"/>
        <v>#DIV/0!</v>
      </c>
      <c r="AE37" s="139" t="e">
        <f t="shared" si="4"/>
        <v>#VALUE!</v>
      </c>
      <c r="AF37" s="140">
        <f t="shared" si="5"/>
        <v>0</v>
      </c>
      <c r="AG37" s="141" t="e">
        <f t="shared" si="6"/>
        <v>#DIV/0!</v>
      </c>
      <c r="AH37" s="142" t="e">
        <f t="shared" si="7"/>
        <v>#VALUE!</v>
      </c>
      <c r="AI37" s="143" t="e">
        <f t="shared" si="8"/>
        <v>#VALUE!</v>
      </c>
      <c r="AJ37" s="144"/>
      <c r="AK37" s="144"/>
      <c r="AL37" s="144"/>
      <c r="AM37" s="144"/>
      <c r="AN37" s="144"/>
      <c r="AO37" s="144"/>
      <c r="AP37" s="144"/>
      <c r="AQ37" s="144"/>
      <c r="AR37" s="145"/>
      <c r="AS37" s="146"/>
    </row>
    <row r="38" spans="1:45" s="59" customFormat="1" ht="14.1" customHeight="1" x14ac:dyDescent="0.2">
      <c r="B38" s="149" t="s">
        <v>106</v>
      </c>
      <c r="C38" s="149" t="s">
        <v>93</v>
      </c>
      <c r="D38" s="150" t="s">
        <v>93</v>
      </c>
      <c r="E38" s="151">
        <v>0</v>
      </c>
      <c r="F38" s="151">
        <v>0</v>
      </c>
      <c r="G38" s="151">
        <v>0</v>
      </c>
      <c r="H38" s="152">
        <v>26.119598</v>
      </c>
      <c r="I38" s="152">
        <v>24.91037</v>
      </c>
      <c r="J38" s="152">
        <f t="shared" si="0"/>
        <v>1.2092279999999995</v>
      </c>
      <c r="K38" s="152">
        <v>7</v>
      </c>
      <c r="L38" s="152">
        <v>5</v>
      </c>
      <c r="M38" s="153" t="s">
        <v>93</v>
      </c>
      <c r="N38" s="151" t="s">
        <v>93</v>
      </c>
      <c r="O38" s="151" t="s">
        <v>93</v>
      </c>
      <c r="P38" s="151" t="s">
        <v>93</v>
      </c>
      <c r="Q38" s="151"/>
      <c r="R38" s="151"/>
      <c r="S38" s="154"/>
      <c r="T38" s="151" t="s">
        <v>93</v>
      </c>
      <c r="U38" s="152" t="s">
        <v>93</v>
      </c>
      <c r="V38" s="152" t="s">
        <v>93</v>
      </c>
      <c r="W38" s="153">
        <v>0.21812400000000001</v>
      </c>
      <c r="X38" s="152" t="s">
        <v>93</v>
      </c>
      <c r="Y38" s="152" t="s">
        <v>93</v>
      </c>
      <c r="Z38" s="155" t="str">
        <f t="shared" si="1"/>
        <v>-</v>
      </c>
      <c r="AA38" s="156" t="str">
        <f t="shared" si="2"/>
        <v>-</v>
      </c>
      <c r="AB38" s="153">
        <v>0</v>
      </c>
      <c r="AC38" s="138"/>
      <c r="AD38" s="139" t="e">
        <f t="shared" si="3"/>
        <v>#DIV/0!</v>
      </c>
      <c r="AE38" s="139" t="e">
        <f t="shared" si="4"/>
        <v>#VALUE!</v>
      </c>
      <c r="AF38" s="140">
        <f t="shared" si="5"/>
        <v>0</v>
      </c>
      <c r="AG38" s="141" t="e">
        <f t="shared" si="6"/>
        <v>#DIV/0!</v>
      </c>
      <c r="AH38" s="142" t="e">
        <f t="shared" si="7"/>
        <v>#VALUE!</v>
      </c>
      <c r="AI38" s="143" t="e">
        <f t="shared" si="8"/>
        <v>#VALUE!</v>
      </c>
      <c r="AJ38" s="144"/>
      <c r="AK38" s="144"/>
      <c r="AL38" s="144"/>
      <c r="AM38" s="144"/>
      <c r="AN38" s="144"/>
      <c r="AO38" s="144"/>
      <c r="AP38" s="144"/>
      <c r="AQ38" s="144"/>
      <c r="AR38" s="145"/>
      <c r="AS38" s="146"/>
    </row>
    <row r="39" spans="1:45" s="59" customFormat="1" ht="14.1" customHeight="1" x14ac:dyDescent="0.2">
      <c r="B39" s="149" t="s">
        <v>107</v>
      </c>
      <c r="C39" s="149" t="s">
        <v>93</v>
      </c>
      <c r="D39" s="150" t="s">
        <v>93</v>
      </c>
      <c r="E39" s="151">
        <v>0</v>
      </c>
      <c r="F39" s="151">
        <v>0</v>
      </c>
      <c r="G39" s="151">
        <v>0</v>
      </c>
      <c r="H39" s="152">
        <v>26.097861999999999</v>
      </c>
      <c r="I39" s="152">
        <v>24.91037</v>
      </c>
      <c r="J39" s="152">
        <f t="shared" si="0"/>
        <v>1.1874919999999989</v>
      </c>
      <c r="K39" s="152">
        <v>7</v>
      </c>
      <c r="L39" s="152">
        <v>5</v>
      </c>
      <c r="M39" s="153" t="s">
        <v>93</v>
      </c>
      <c r="N39" s="151" t="s">
        <v>93</v>
      </c>
      <c r="O39" s="151" t="s">
        <v>93</v>
      </c>
      <c r="P39" s="151" t="s">
        <v>93</v>
      </c>
      <c r="Q39" s="151"/>
      <c r="R39" s="151"/>
      <c r="S39" s="154"/>
      <c r="T39" s="151" t="s">
        <v>93</v>
      </c>
      <c r="U39" s="152" t="s">
        <v>93</v>
      </c>
      <c r="V39" s="152" t="s">
        <v>93</v>
      </c>
      <c r="W39" s="153">
        <v>0.222437</v>
      </c>
      <c r="X39" s="152" t="s">
        <v>93</v>
      </c>
      <c r="Y39" s="152" t="s">
        <v>93</v>
      </c>
      <c r="Z39" s="155" t="str">
        <f t="shared" si="1"/>
        <v>-</v>
      </c>
      <c r="AA39" s="156" t="str">
        <f t="shared" si="2"/>
        <v>-</v>
      </c>
      <c r="AB39" s="153">
        <v>0</v>
      </c>
      <c r="AC39" s="138"/>
      <c r="AD39" s="139" t="e">
        <f t="shared" si="3"/>
        <v>#DIV/0!</v>
      </c>
      <c r="AE39" s="139" t="e">
        <f t="shared" si="4"/>
        <v>#VALUE!</v>
      </c>
      <c r="AF39" s="140">
        <f t="shared" si="5"/>
        <v>0</v>
      </c>
      <c r="AG39" s="141" t="e">
        <f t="shared" si="6"/>
        <v>#DIV/0!</v>
      </c>
      <c r="AH39" s="142" t="e">
        <f t="shared" si="7"/>
        <v>#VALUE!</v>
      </c>
      <c r="AI39" s="143" t="e">
        <f t="shared" si="8"/>
        <v>#VALUE!</v>
      </c>
      <c r="AJ39" s="144"/>
      <c r="AK39" s="144"/>
      <c r="AL39" s="144"/>
      <c r="AM39" s="144"/>
      <c r="AN39" s="144"/>
      <c r="AO39" s="144"/>
      <c r="AP39" s="144"/>
      <c r="AQ39" s="144"/>
      <c r="AR39" s="145"/>
      <c r="AS39" s="146"/>
    </row>
    <row r="40" spans="1:45" s="59" customFormat="1" ht="14.1" customHeight="1" x14ac:dyDescent="0.2">
      <c r="B40" s="149" t="s">
        <v>108</v>
      </c>
      <c r="C40" s="149" t="s">
        <v>93</v>
      </c>
      <c r="D40" s="150" t="s">
        <v>93</v>
      </c>
      <c r="E40" s="151">
        <v>0</v>
      </c>
      <c r="F40" s="151">
        <v>0</v>
      </c>
      <c r="G40" s="151">
        <v>0</v>
      </c>
      <c r="H40" s="152">
        <v>25.996475</v>
      </c>
      <c r="I40" s="152">
        <v>24.874161000000001</v>
      </c>
      <c r="J40" s="152">
        <f t="shared" si="0"/>
        <v>1.1223139999999994</v>
      </c>
      <c r="K40" s="152">
        <v>7</v>
      </c>
      <c r="L40" s="152">
        <v>5</v>
      </c>
      <c r="M40" s="153" t="s">
        <v>93</v>
      </c>
      <c r="N40" s="151" t="s">
        <v>93</v>
      </c>
      <c r="O40" s="151" t="s">
        <v>93</v>
      </c>
      <c r="P40" s="151" t="s">
        <v>93</v>
      </c>
      <c r="Q40" s="151"/>
      <c r="R40" s="151"/>
      <c r="S40" s="154"/>
      <c r="T40" s="151" t="s">
        <v>93</v>
      </c>
      <c r="U40" s="152" t="s">
        <v>93</v>
      </c>
      <c r="V40" s="152" t="s">
        <v>93</v>
      </c>
      <c r="W40" s="153">
        <v>0.22907</v>
      </c>
      <c r="X40" s="152" t="s">
        <v>93</v>
      </c>
      <c r="Y40" s="152" t="s">
        <v>93</v>
      </c>
      <c r="Z40" s="155" t="str">
        <f t="shared" si="1"/>
        <v>-</v>
      </c>
      <c r="AA40" s="156" t="str">
        <f t="shared" si="2"/>
        <v>-</v>
      </c>
      <c r="AB40" s="153">
        <v>0</v>
      </c>
      <c r="AC40" s="138"/>
      <c r="AD40" s="139" t="e">
        <f t="shared" si="3"/>
        <v>#DIV/0!</v>
      </c>
      <c r="AE40" s="139" t="e">
        <f t="shared" si="4"/>
        <v>#VALUE!</v>
      </c>
      <c r="AF40" s="140">
        <f t="shared" si="5"/>
        <v>0</v>
      </c>
      <c r="AG40" s="141" t="e">
        <f t="shared" si="6"/>
        <v>#DIV/0!</v>
      </c>
      <c r="AH40" s="142" t="e">
        <f t="shared" si="7"/>
        <v>#VALUE!</v>
      </c>
      <c r="AI40" s="143" t="e">
        <f t="shared" si="8"/>
        <v>#VALUE!</v>
      </c>
      <c r="AJ40" s="144"/>
      <c r="AK40" s="144"/>
      <c r="AL40" s="144"/>
      <c r="AM40" s="144"/>
      <c r="AN40" s="144"/>
      <c r="AO40" s="144"/>
      <c r="AP40" s="144"/>
      <c r="AQ40" s="144"/>
      <c r="AR40" s="145"/>
      <c r="AS40" s="146"/>
    </row>
    <row r="41" spans="1:45" s="59" customFormat="1" ht="14.1" customHeight="1" x14ac:dyDescent="0.2">
      <c r="B41" s="149" t="s">
        <v>109</v>
      </c>
      <c r="C41" s="149" t="s">
        <v>93</v>
      </c>
      <c r="D41" s="150" t="s">
        <v>93</v>
      </c>
      <c r="E41" s="151">
        <v>0</v>
      </c>
      <c r="F41" s="151">
        <v>0</v>
      </c>
      <c r="G41" s="151">
        <v>0</v>
      </c>
      <c r="H41" s="152">
        <v>25.931297000000001</v>
      </c>
      <c r="I41" s="152">
        <v>24.801780999999998</v>
      </c>
      <c r="J41" s="152">
        <f t="shared" si="0"/>
        <v>1.1295160000000024</v>
      </c>
      <c r="K41" s="152">
        <v>7</v>
      </c>
      <c r="L41" s="152">
        <v>5</v>
      </c>
      <c r="M41" s="153" t="s">
        <v>93</v>
      </c>
      <c r="N41" s="151" t="s">
        <v>93</v>
      </c>
      <c r="O41" s="151" t="s">
        <v>93</v>
      </c>
      <c r="P41" s="151" t="s">
        <v>93</v>
      </c>
      <c r="Q41" s="151"/>
      <c r="R41" s="151"/>
      <c r="S41" s="154"/>
      <c r="T41" s="151" t="s">
        <v>93</v>
      </c>
      <c r="U41" s="152" t="s">
        <v>93</v>
      </c>
      <c r="V41" s="152" t="s">
        <v>93</v>
      </c>
      <c r="W41" s="153">
        <v>0.23730299999999999</v>
      </c>
      <c r="X41" s="152" t="s">
        <v>93</v>
      </c>
      <c r="Y41" s="152" t="s">
        <v>93</v>
      </c>
      <c r="Z41" s="155" t="str">
        <f t="shared" si="1"/>
        <v>-</v>
      </c>
      <c r="AA41" s="156" t="str">
        <f t="shared" si="2"/>
        <v>-</v>
      </c>
      <c r="AB41" s="153">
        <v>0</v>
      </c>
      <c r="AC41" s="138"/>
      <c r="AD41" s="139" t="e">
        <f t="shared" si="3"/>
        <v>#DIV/0!</v>
      </c>
      <c r="AE41" s="139" t="e">
        <f t="shared" si="4"/>
        <v>#VALUE!</v>
      </c>
      <c r="AF41" s="140">
        <f t="shared" si="5"/>
        <v>0</v>
      </c>
      <c r="AG41" s="141" t="e">
        <f t="shared" si="6"/>
        <v>#DIV/0!</v>
      </c>
      <c r="AH41" s="142" t="e">
        <f t="shared" si="7"/>
        <v>#VALUE!</v>
      </c>
      <c r="AI41" s="143" t="e">
        <f t="shared" si="8"/>
        <v>#VALUE!</v>
      </c>
      <c r="AJ41" s="144"/>
      <c r="AK41" s="144"/>
      <c r="AL41" s="144"/>
      <c r="AM41" s="144"/>
      <c r="AN41" s="144"/>
      <c r="AO41" s="144"/>
      <c r="AP41" s="144"/>
      <c r="AQ41" s="144"/>
      <c r="AR41" s="145"/>
      <c r="AS41" s="146"/>
    </row>
    <row r="42" spans="1:45" s="59" customFormat="1" ht="14.1" customHeight="1" x14ac:dyDescent="0.2">
      <c r="B42" s="149" t="s">
        <v>110</v>
      </c>
      <c r="C42" s="149" t="s">
        <v>93</v>
      </c>
      <c r="D42" s="150" t="s">
        <v>93</v>
      </c>
      <c r="E42" s="151">
        <v>0</v>
      </c>
      <c r="F42" s="151">
        <v>0</v>
      </c>
      <c r="G42" s="151">
        <v>0</v>
      </c>
      <c r="H42" s="152">
        <v>25.779228</v>
      </c>
      <c r="I42" s="152">
        <v>24.584610000000001</v>
      </c>
      <c r="J42" s="152">
        <f t="shared" si="0"/>
        <v>1.1946179999999984</v>
      </c>
      <c r="K42" s="152">
        <v>7</v>
      </c>
      <c r="L42" s="152">
        <v>5</v>
      </c>
      <c r="M42" s="153" t="s">
        <v>93</v>
      </c>
      <c r="N42" s="151" t="s">
        <v>93</v>
      </c>
      <c r="O42" s="151" t="s">
        <v>93</v>
      </c>
      <c r="P42" s="151" t="s">
        <v>93</v>
      </c>
      <c r="Q42" s="151"/>
      <c r="R42" s="151"/>
      <c r="S42" s="154"/>
      <c r="T42" s="151" t="s">
        <v>93</v>
      </c>
      <c r="U42" s="152" t="s">
        <v>93</v>
      </c>
      <c r="V42" s="152" t="s">
        <v>93</v>
      </c>
      <c r="W42" s="153">
        <v>0.22234100000000001</v>
      </c>
      <c r="X42" s="152" t="s">
        <v>93</v>
      </c>
      <c r="Y42" s="152" t="s">
        <v>93</v>
      </c>
      <c r="Z42" s="155" t="str">
        <f t="shared" si="1"/>
        <v>-</v>
      </c>
      <c r="AA42" s="156" t="str">
        <f t="shared" si="2"/>
        <v>-</v>
      </c>
      <c r="AB42" s="153">
        <v>0</v>
      </c>
      <c r="AC42" s="138"/>
      <c r="AD42" s="139" t="e">
        <f t="shared" si="3"/>
        <v>#DIV/0!</v>
      </c>
      <c r="AE42" s="139" t="e">
        <f t="shared" si="4"/>
        <v>#VALUE!</v>
      </c>
      <c r="AF42" s="140">
        <f t="shared" si="5"/>
        <v>0</v>
      </c>
      <c r="AG42" s="141" t="e">
        <f t="shared" si="6"/>
        <v>#DIV/0!</v>
      </c>
      <c r="AH42" s="142" t="e">
        <f t="shared" si="7"/>
        <v>#VALUE!</v>
      </c>
      <c r="AI42" s="143" t="e">
        <f t="shared" si="8"/>
        <v>#VALUE!</v>
      </c>
      <c r="AJ42" s="144"/>
      <c r="AK42" s="144"/>
      <c r="AL42" s="144"/>
      <c r="AM42" s="144"/>
      <c r="AN42" s="144"/>
      <c r="AO42" s="144"/>
      <c r="AP42" s="144"/>
      <c r="AQ42" s="144"/>
      <c r="AR42" s="145"/>
      <c r="AS42" s="146"/>
    </row>
    <row r="43" spans="1:45" s="59" customFormat="1" ht="14.1" customHeight="1" x14ac:dyDescent="0.2">
      <c r="B43" s="149" t="s">
        <v>111</v>
      </c>
      <c r="C43" s="149" t="s">
        <v>93</v>
      </c>
      <c r="D43" s="150" t="s">
        <v>93</v>
      </c>
      <c r="E43" s="151">
        <v>0</v>
      </c>
      <c r="F43" s="151">
        <v>0</v>
      </c>
      <c r="G43" s="151">
        <v>0</v>
      </c>
      <c r="H43" s="152">
        <v>25.822669999999999</v>
      </c>
      <c r="I43" s="152">
        <v>24.577369999999998</v>
      </c>
      <c r="J43" s="152">
        <f t="shared" si="0"/>
        <v>1.2453000000000003</v>
      </c>
      <c r="K43" s="152">
        <v>7</v>
      </c>
      <c r="L43" s="152">
        <v>5</v>
      </c>
      <c r="M43" s="153" t="s">
        <v>93</v>
      </c>
      <c r="N43" s="151" t="s">
        <v>93</v>
      </c>
      <c r="O43" s="151" t="s">
        <v>93</v>
      </c>
      <c r="P43" s="151" t="s">
        <v>93</v>
      </c>
      <c r="Q43" s="151"/>
      <c r="R43" s="151"/>
      <c r="S43" s="154"/>
      <c r="T43" s="151" t="s">
        <v>93</v>
      </c>
      <c r="U43" s="152" t="s">
        <v>93</v>
      </c>
      <c r="V43" s="152" t="s">
        <v>93</v>
      </c>
      <c r="W43" s="153">
        <v>0.212446</v>
      </c>
      <c r="X43" s="152" t="s">
        <v>93</v>
      </c>
      <c r="Y43" s="152" t="s">
        <v>93</v>
      </c>
      <c r="Z43" s="155" t="str">
        <f t="shared" si="1"/>
        <v>-</v>
      </c>
      <c r="AA43" s="156" t="str">
        <f t="shared" si="2"/>
        <v>-</v>
      </c>
      <c r="AB43" s="153">
        <v>0</v>
      </c>
      <c r="AC43" s="138"/>
      <c r="AD43" s="139" t="e">
        <f t="shared" si="3"/>
        <v>#DIV/0!</v>
      </c>
      <c r="AE43" s="139" t="e">
        <f t="shared" si="4"/>
        <v>#VALUE!</v>
      </c>
      <c r="AF43" s="140">
        <f t="shared" si="5"/>
        <v>0</v>
      </c>
      <c r="AG43" s="141" t="e">
        <f t="shared" si="6"/>
        <v>#DIV/0!</v>
      </c>
      <c r="AH43" s="142" t="e">
        <f t="shared" si="7"/>
        <v>#VALUE!</v>
      </c>
      <c r="AI43" s="143" t="e">
        <f t="shared" si="8"/>
        <v>#VALUE!</v>
      </c>
      <c r="AJ43" s="144"/>
      <c r="AK43" s="144"/>
      <c r="AL43" s="144"/>
      <c r="AM43" s="144"/>
      <c r="AN43" s="144"/>
      <c r="AO43" s="144"/>
      <c r="AP43" s="144"/>
      <c r="AQ43" s="144"/>
      <c r="AR43" s="145"/>
      <c r="AS43" s="146"/>
    </row>
    <row r="44" spans="1:45" s="59" customFormat="1" ht="14.1" customHeight="1" x14ac:dyDescent="0.2">
      <c r="B44" s="149" t="s">
        <v>112</v>
      </c>
      <c r="C44" s="149" t="s">
        <v>93</v>
      </c>
      <c r="D44" s="150" t="s">
        <v>93</v>
      </c>
      <c r="E44" s="151">
        <v>0</v>
      </c>
      <c r="F44" s="151">
        <v>0</v>
      </c>
      <c r="G44" s="151">
        <v>0</v>
      </c>
      <c r="H44" s="152">
        <v>25.851645999999999</v>
      </c>
      <c r="I44" s="152">
        <v>24.591826999999999</v>
      </c>
      <c r="J44" s="152">
        <f t="shared" si="0"/>
        <v>1.2598190000000002</v>
      </c>
      <c r="K44" s="152">
        <v>7</v>
      </c>
      <c r="L44" s="152">
        <v>5</v>
      </c>
      <c r="M44" s="153" t="s">
        <v>93</v>
      </c>
      <c r="N44" s="151" t="s">
        <v>93</v>
      </c>
      <c r="O44" s="151" t="s">
        <v>93</v>
      </c>
      <c r="P44" s="151" t="s">
        <v>93</v>
      </c>
      <c r="Q44" s="151"/>
      <c r="R44" s="151"/>
      <c r="S44" s="154"/>
      <c r="T44" s="151" t="s">
        <v>93</v>
      </c>
      <c r="U44" s="152" t="s">
        <v>93</v>
      </c>
      <c r="V44" s="152" t="s">
        <v>93</v>
      </c>
      <c r="W44" s="153">
        <v>0.22025500000000001</v>
      </c>
      <c r="X44" s="152" t="s">
        <v>93</v>
      </c>
      <c r="Y44" s="152" t="s">
        <v>93</v>
      </c>
      <c r="Z44" s="155" t="str">
        <f t="shared" si="1"/>
        <v>-</v>
      </c>
      <c r="AA44" s="156" t="str">
        <f t="shared" si="2"/>
        <v>-</v>
      </c>
      <c r="AB44" s="153">
        <v>0</v>
      </c>
      <c r="AC44" s="138"/>
      <c r="AD44" s="139" t="e">
        <f t="shared" si="3"/>
        <v>#DIV/0!</v>
      </c>
      <c r="AE44" s="139" t="e">
        <f t="shared" si="4"/>
        <v>#VALUE!</v>
      </c>
      <c r="AF44" s="140">
        <f t="shared" si="5"/>
        <v>0</v>
      </c>
      <c r="AG44" s="141" t="e">
        <f t="shared" si="6"/>
        <v>#DIV/0!</v>
      </c>
      <c r="AH44" s="142" t="e">
        <f t="shared" si="7"/>
        <v>#VALUE!</v>
      </c>
      <c r="AI44" s="143" t="e">
        <f t="shared" si="8"/>
        <v>#VALUE!</v>
      </c>
      <c r="AJ44" s="144"/>
      <c r="AK44" s="144"/>
      <c r="AL44" s="144"/>
      <c r="AM44" s="144"/>
      <c r="AN44" s="144"/>
      <c r="AO44" s="144"/>
      <c r="AP44" s="144"/>
      <c r="AQ44" s="144"/>
      <c r="AR44" s="145"/>
      <c r="AS44" s="146"/>
    </row>
    <row r="45" spans="1:45" s="59" customFormat="1" ht="14.1" customHeight="1" x14ac:dyDescent="0.2">
      <c r="B45" s="149" t="s">
        <v>113</v>
      </c>
      <c r="C45" s="149" t="s">
        <v>93</v>
      </c>
      <c r="D45" s="150" t="s">
        <v>93</v>
      </c>
      <c r="E45" s="151">
        <v>0</v>
      </c>
      <c r="F45" s="151">
        <v>0</v>
      </c>
      <c r="G45" s="151">
        <v>0</v>
      </c>
      <c r="H45" s="152">
        <v>25.880607999999999</v>
      </c>
      <c r="I45" s="152">
        <v>24.570129000000001</v>
      </c>
      <c r="J45" s="152">
        <f t="shared" si="0"/>
        <v>1.3104789999999973</v>
      </c>
      <c r="K45" s="152">
        <v>7</v>
      </c>
      <c r="L45" s="152">
        <v>5</v>
      </c>
      <c r="M45" s="153" t="s">
        <v>93</v>
      </c>
      <c r="N45" s="151" t="s">
        <v>93</v>
      </c>
      <c r="O45" s="151" t="s">
        <v>93</v>
      </c>
      <c r="P45" s="151" t="s">
        <v>93</v>
      </c>
      <c r="Q45" s="151"/>
      <c r="R45" s="151"/>
      <c r="S45" s="154"/>
      <c r="T45" s="151" t="s">
        <v>93</v>
      </c>
      <c r="U45" s="152" t="s">
        <v>93</v>
      </c>
      <c r="V45" s="152" t="s">
        <v>93</v>
      </c>
      <c r="W45" s="153">
        <v>0.20829500000000001</v>
      </c>
      <c r="X45" s="152" t="s">
        <v>93</v>
      </c>
      <c r="Y45" s="152" t="s">
        <v>93</v>
      </c>
      <c r="Z45" s="155" t="str">
        <f t="shared" si="1"/>
        <v>-</v>
      </c>
      <c r="AA45" s="156" t="str">
        <f t="shared" si="2"/>
        <v>-</v>
      </c>
      <c r="AB45" s="153">
        <v>0</v>
      </c>
      <c r="AC45" s="138"/>
      <c r="AD45" s="139" t="e">
        <f t="shared" si="3"/>
        <v>#DIV/0!</v>
      </c>
      <c r="AE45" s="139" t="e">
        <f t="shared" si="4"/>
        <v>#VALUE!</v>
      </c>
      <c r="AF45" s="140">
        <f t="shared" si="5"/>
        <v>0</v>
      </c>
      <c r="AG45" s="141" t="e">
        <f t="shared" si="6"/>
        <v>#DIV/0!</v>
      </c>
      <c r="AH45" s="142" t="e">
        <f t="shared" si="7"/>
        <v>#VALUE!</v>
      </c>
      <c r="AI45" s="143" t="e">
        <f t="shared" si="8"/>
        <v>#VALUE!</v>
      </c>
      <c r="AJ45" s="144"/>
      <c r="AK45" s="144"/>
      <c r="AL45" s="144"/>
      <c r="AM45" s="144"/>
      <c r="AN45" s="144"/>
      <c r="AO45" s="144"/>
      <c r="AP45" s="144"/>
      <c r="AQ45" s="144"/>
      <c r="AR45" s="145"/>
      <c r="AS45" s="146"/>
    </row>
    <row r="46" spans="1:45" s="59" customFormat="1" ht="14.1" customHeight="1" x14ac:dyDescent="0.2">
      <c r="B46" s="149" t="s">
        <v>114</v>
      </c>
      <c r="C46" s="149" t="s">
        <v>93</v>
      </c>
      <c r="D46" s="150" t="s">
        <v>93</v>
      </c>
      <c r="E46" s="151">
        <v>0</v>
      </c>
      <c r="F46" s="151">
        <v>0</v>
      </c>
      <c r="G46" s="151">
        <v>0</v>
      </c>
      <c r="H46" s="152">
        <v>25.829917999999999</v>
      </c>
      <c r="I46" s="152">
        <v>24.606316</v>
      </c>
      <c r="J46" s="152">
        <f t="shared" si="0"/>
        <v>1.2236019999999996</v>
      </c>
      <c r="K46" s="152">
        <v>7</v>
      </c>
      <c r="L46" s="152">
        <v>5</v>
      </c>
      <c r="M46" s="153" t="s">
        <v>93</v>
      </c>
      <c r="N46" s="151" t="s">
        <v>93</v>
      </c>
      <c r="O46" s="151" t="s">
        <v>93</v>
      </c>
      <c r="P46" s="151" t="s">
        <v>93</v>
      </c>
      <c r="Q46" s="151"/>
      <c r="R46" s="151"/>
      <c r="S46" s="154"/>
      <c r="T46" s="151" t="s">
        <v>93</v>
      </c>
      <c r="U46" s="152" t="s">
        <v>93</v>
      </c>
      <c r="V46" s="152" t="s">
        <v>93</v>
      </c>
      <c r="W46" s="153">
        <v>0.238311</v>
      </c>
      <c r="X46" s="152" t="s">
        <v>93</v>
      </c>
      <c r="Y46" s="152" t="s">
        <v>93</v>
      </c>
      <c r="Z46" s="155" t="str">
        <f t="shared" si="1"/>
        <v>-</v>
      </c>
      <c r="AA46" s="156" t="str">
        <f t="shared" si="2"/>
        <v>-</v>
      </c>
      <c r="AB46" s="153">
        <v>0</v>
      </c>
      <c r="AC46" s="138"/>
      <c r="AD46" s="139" t="e">
        <f t="shared" si="3"/>
        <v>#DIV/0!</v>
      </c>
      <c r="AE46" s="139" t="e">
        <f t="shared" si="4"/>
        <v>#VALUE!</v>
      </c>
      <c r="AF46" s="140">
        <f t="shared" si="5"/>
        <v>0</v>
      </c>
      <c r="AG46" s="141" t="e">
        <f t="shared" si="6"/>
        <v>#DIV/0!</v>
      </c>
      <c r="AH46" s="142" t="e">
        <f t="shared" si="7"/>
        <v>#VALUE!</v>
      </c>
      <c r="AI46" s="143" t="e">
        <f t="shared" si="8"/>
        <v>#VALUE!</v>
      </c>
      <c r="AJ46" s="144"/>
      <c r="AK46" s="144"/>
      <c r="AL46" s="144"/>
      <c r="AM46" s="144"/>
      <c r="AN46" s="144"/>
      <c r="AO46" s="144"/>
      <c r="AP46" s="144"/>
      <c r="AQ46" s="144"/>
      <c r="AR46" s="145"/>
      <c r="AS46" s="146"/>
    </row>
    <row r="47" spans="1:45" s="59" customFormat="1" ht="14.1" customHeight="1" x14ac:dyDescent="0.2">
      <c r="B47" s="149" t="s">
        <v>115</v>
      </c>
      <c r="C47" s="149" t="s">
        <v>93</v>
      </c>
      <c r="D47" s="150" t="s">
        <v>93</v>
      </c>
      <c r="E47" s="151">
        <v>0</v>
      </c>
      <c r="F47" s="151">
        <v>0</v>
      </c>
      <c r="G47" s="151">
        <v>0</v>
      </c>
      <c r="H47" s="152">
        <v>25.561989000000001</v>
      </c>
      <c r="I47" s="152">
        <v>24.410872999999999</v>
      </c>
      <c r="J47" s="152">
        <f t="shared" si="0"/>
        <v>1.1511160000000018</v>
      </c>
      <c r="K47" s="152">
        <v>7</v>
      </c>
      <c r="L47" s="152">
        <v>5</v>
      </c>
      <c r="M47" s="153" t="s">
        <v>93</v>
      </c>
      <c r="N47" s="151" t="s">
        <v>93</v>
      </c>
      <c r="O47" s="151" t="s">
        <v>93</v>
      </c>
      <c r="P47" s="151" t="s">
        <v>93</v>
      </c>
      <c r="Q47" s="151"/>
      <c r="R47" s="151"/>
      <c r="S47" s="154"/>
      <c r="T47" s="151" t="s">
        <v>93</v>
      </c>
      <c r="U47" s="152" t="s">
        <v>93</v>
      </c>
      <c r="V47" s="152" t="s">
        <v>93</v>
      </c>
      <c r="W47" s="153">
        <v>0.23188700000000001</v>
      </c>
      <c r="X47" s="152" t="s">
        <v>93</v>
      </c>
      <c r="Y47" s="152" t="s">
        <v>93</v>
      </c>
      <c r="Z47" s="155" t="str">
        <f t="shared" si="1"/>
        <v>-</v>
      </c>
      <c r="AA47" s="156" t="str">
        <f t="shared" si="2"/>
        <v>-</v>
      </c>
      <c r="AB47" s="153">
        <v>0</v>
      </c>
      <c r="AC47" s="138"/>
      <c r="AD47" s="139" t="e">
        <f t="shared" si="3"/>
        <v>#DIV/0!</v>
      </c>
      <c r="AE47" s="139" t="e">
        <f t="shared" si="4"/>
        <v>#VALUE!</v>
      </c>
      <c r="AF47" s="140">
        <f t="shared" si="5"/>
        <v>0</v>
      </c>
      <c r="AG47" s="141" t="e">
        <f t="shared" si="6"/>
        <v>#DIV/0!</v>
      </c>
      <c r="AH47" s="142" t="e">
        <f t="shared" si="7"/>
        <v>#VALUE!</v>
      </c>
      <c r="AI47" s="143" t="e">
        <f t="shared" si="8"/>
        <v>#VALUE!</v>
      </c>
      <c r="AJ47" s="144"/>
      <c r="AK47" s="144"/>
      <c r="AL47" s="144"/>
      <c r="AM47" s="144"/>
      <c r="AN47" s="144"/>
      <c r="AO47" s="144"/>
      <c r="AP47" s="144"/>
      <c r="AQ47" s="144"/>
      <c r="AR47" s="145"/>
      <c r="AS47" s="146"/>
    </row>
    <row r="48" spans="1:45" s="59" customFormat="1" ht="14.1" customHeight="1" x14ac:dyDescent="0.2">
      <c r="B48" s="149" t="s">
        <v>116</v>
      </c>
      <c r="C48" s="149" t="s">
        <v>93</v>
      </c>
      <c r="D48" s="150" t="s">
        <v>93</v>
      </c>
      <c r="E48" s="151">
        <v>0</v>
      </c>
      <c r="F48" s="151">
        <v>0</v>
      </c>
      <c r="G48" s="151">
        <v>0</v>
      </c>
      <c r="H48" s="152">
        <v>25.236167999999999</v>
      </c>
      <c r="I48" s="152">
        <v>24.048957999999999</v>
      </c>
      <c r="J48" s="152">
        <f t="shared" si="0"/>
        <v>1.1872100000000003</v>
      </c>
      <c r="K48" s="152">
        <v>7</v>
      </c>
      <c r="L48" s="152">
        <v>5</v>
      </c>
      <c r="M48" s="153" t="s">
        <v>93</v>
      </c>
      <c r="N48" s="151" t="s">
        <v>93</v>
      </c>
      <c r="O48" s="151" t="s">
        <v>93</v>
      </c>
      <c r="P48" s="151" t="s">
        <v>93</v>
      </c>
      <c r="Q48" s="151"/>
      <c r="R48" s="151"/>
      <c r="S48" s="154"/>
      <c r="T48" s="151" t="s">
        <v>93</v>
      </c>
      <c r="U48" s="152" t="s">
        <v>93</v>
      </c>
      <c r="V48" s="152" t="s">
        <v>93</v>
      </c>
      <c r="W48" s="153">
        <v>0.24111199999999999</v>
      </c>
      <c r="X48" s="152" t="s">
        <v>93</v>
      </c>
      <c r="Y48" s="152" t="s">
        <v>93</v>
      </c>
      <c r="Z48" s="155" t="str">
        <f t="shared" si="1"/>
        <v>-</v>
      </c>
      <c r="AA48" s="156" t="str">
        <f t="shared" si="2"/>
        <v>-</v>
      </c>
      <c r="AB48" s="153">
        <v>0</v>
      </c>
      <c r="AC48" s="138"/>
      <c r="AD48" s="139" t="e">
        <f t="shared" si="3"/>
        <v>#DIV/0!</v>
      </c>
      <c r="AE48" s="139" t="e">
        <f t="shared" si="4"/>
        <v>#VALUE!</v>
      </c>
      <c r="AF48" s="140">
        <f t="shared" si="5"/>
        <v>0</v>
      </c>
      <c r="AG48" s="141" t="e">
        <f t="shared" si="6"/>
        <v>#DIV/0!</v>
      </c>
      <c r="AH48" s="142" t="e">
        <f t="shared" si="7"/>
        <v>#VALUE!</v>
      </c>
      <c r="AI48" s="143" t="e">
        <f t="shared" si="8"/>
        <v>#VALUE!</v>
      </c>
      <c r="AJ48" s="144"/>
      <c r="AK48" s="144"/>
      <c r="AL48" s="144"/>
      <c r="AM48" s="144"/>
      <c r="AN48" s="144"/>
      <c r="AO48" s="144"/>
      <c r="AP48" s="144"/>
      <c r="AQ48" s="144"/>
      <c r="AR48" s="145"/>
      <c r="AS48" s="146"/>
    </row>
    <row r="49" spans="2:45" s="59" customFormat="1" ht="14.1" customHeight="1" x14ac:dyDescent="0.2">
      <c r="B49" s="149" t="s">
        <v>117</v>
      </c>
      <c r="C49" s="149" t="s">
        <v>93</v>
      </c>
      <c r="D49" s="150" t="s">
        <v>93</v>
      </c>
      <c r="E49" s="151">
        <v>0</v>
      </c>
      <c r="F49" s="151">
        <v>0</v>
      </c>
      <c r="G49" s="151">
        <v>0</v>
      </c>
      <c r="H49" s="152">
        <v>24.968285000000002</v>
      </c>
      <c r="I49" s="152">
        <v>23.962112000000001</v>
      </c>
      <c r="J49" s="152">
        <f t="shared" si="0"/>
        <v>1.0061730000000004</v>
      </c>
      <c r="K49" s="152">
        <v>7</v>
      </c>
      <c r="L49" s="152">
        <v>5</v>
      </c>
      <c r="M49" s="153" t="s">
        <v>93</v>
      </c>
      <c r="N49" s="151" t="s">
        <v>93</v>
      </c>
      <c r="O49" s="151" t="s">
        <v>93</v>
      </c>
      <c r="P49" s="151" t="s">
        <v>93</v>
      </c>
      <c r="Q49" s="151"/>
      <c r="R49" s="151"/>
      <c r="S49" s="154"/>
      <c r="T49" s="151" t="s">
        <v>93</v>
      </c>
      <c r="U49" s="152" t="s">
        <v>93</v>
      </c>
      <c r="V49" s="152" t="s">
        <v>93</v>
      </c>
      <c r="W49" s="153">
        <v>0.21924199999999999</v>
      </c>
      <c r="X49" s="152" t="s">
        <v>93</v>
      </c>
      <c r="Y49" s="152" t="s">
        <v>93</v>
      </c>
      <c r="Z49" s="155" t="str">
        <f t="shared" si="1"/>
        <v>-</v>
      </c>
      <c r="AA49" s="156" t="str">
        <f t="shared" si="2"/>
        <v>-</v>
      </c>
      <c r="AB49" s="153">
        <v>0</v>
      </c>
      <c r="AC49" s="138"/>
      <c r="AD49" s="139" t="e">
        <f t="shared" si="3"/>
        <v>#DIV/0!</v>
      </c>
      <c r="AE49" s="139" t="e">
        <f t="shared" si="4"/>
        <v>#VALUE!</v>
      </c>
      <c r="AF49" s="140">
        <f t="shared" si="5"/>
        <v>0</v>
      </c>
      <c r="AG49" s="141" t="e">
        <f t="shared" si="6"/>
        <v>#DIV/0!</v>
      </c>
      <c r="AH49" s="142" t="e">
        <f t="shared" si="7"/>
        <v>#VALUE!</v>
      </c>
      <c r="AI49" s="143" t="e">
        <f t="shared" si="8"/>
        <v>#VALUE!</v>
      </c>
      <c r="AJ49" s="144"/>
      <c r="AK49" s="144"/>
      <c r="AL49" s="144"/>
      <c r="AM49" s="144"/>
      <c r="AN49" s="144"/>
      <c r="AO49" s="144"/>
      <c r="AP49" s="144"/>
      <c r="AQ49" s="144"/>
      <c r="AR49" s="145"/>
      <c r="AS49" s="146"/>
    </row>
    <row r="50" spans="2:45" s="59" customFormat="1" ht="14.1" customHeight="1" x14ac:dyDescent="0.2">
      <c r="B50" s="149" t="s">
        <v>118</v>
      </c>
      <c r="C50" s="149" t="s">
        <v>93</v>
      </c>
      <c r="D50" s="150" t="s">
        <v>93</v>
      </c>
      <c r="E50" s="151">
        <v>0</v>
      </c>
      <c r="F50" s="151">
        <v>0</v>
      </c>
      <c r="G50" s="151">
        <v>0</v>
      </c>
      <c r="H50" s="152">
        <v>24.432579</v>
      </c>
      <c r="I50" s="152">
        <v>23.441047999999999</v>
      </c>
      <c r="J50" s="152">
        <f t="shared" si="0"/>
        <v>0.99153100000000194</v>
      </c>
      <c r="K50" s="152">
        <v>7</v>
      </c>
      <c r="L50" s="152">
        <v>5</v>
      </c>
      <c r="M50" s="153" t="s">
        <v>93</v>
      </c>
      <c r="N50" s="151" t="s">
        <v>93</v>
      </c>
      <c r="O50" s="151" t="s">
        <v>93</v>
      </c>
      <c r="P50" s="151" t="s">
        <v>93</v>
      </c>
      <c r="Q50" s="151"/>
      <c r="R50" s="151"/>
      <c r="S50" s="154"/>
      <c r="T50" s="151" t="s">
        <v>93</v>
      </c>
      <c r="U50" s="152" t="s">
        <v>93</v>
      </c>
      <c r="V50" s="152" t="s">
        <v>93</v>
      </c>
      <c r="W50" s="153">
        <v>0.27255299999999999</v>
      </c>
      <c r="X50" s="152" t="s">
        <v>93</v>
      </c>
      <c r="Y50" s="152" t="s">
        <v>93</v>
      </c>
      <c r="Z50" s="155" t="str">
        <f t="shared" si="1"/>
        <v>-</v>
      </c>
      <c r="AA50" s="156" t="str">
        <f t="shared" si="2"/>
        <v>-</v>
      </c>
      <c r="AB50" s="153">
        <v>0</v>
      </c>
      <c r="AC50" s="138"/>
      <c r="AD50" s="139" t="e">
        <f t="shared" si="3"/>
        <v>#DIV/0!</v>
      </c>
      <c r="AE50" s="139" t="e">
        <f t="shared" si="4"/>
        <v>#VALUE!</v>
      </c>
      <c r="AF50" s="140">
        <f t="shared" si="5"/>
        <v>0</v>
      </c>
      <c r="AG50" s="141" t="e">
        <f t="shared" si="6"/>
        <v>#DIV/0!</v>
      </c>
      <c r="AH50" s="142" t="e">
        <f t="shared" si="7"/>
        <v>#VALUE!</v>
      </c>
      <c r="AI50" s="143" t="e">
        <f t="shared" si="8"/>
        <v>#VALUE!</v>
      </c>
      <c r="AJ50" s="144"/>
      <c r="AK50" s="144"/>
      <c r="AL50" s="144"/>
      <c r="AM50" s="144"/>
      <c r="AN50" s="144"/>
      <c r="AO50" s="144"/>
      <c r="AP50" s="144"/>
      <c r="AQ50" s="144"/>
      <c r="AR50" s="145"/>
      <c r="AS50" s="146"/>
    </row>
    <row r="51" spans="2:45" s="59" customFormat="1" ht="14.1" customHeight="1" x14ac:dyDescent="0.2">
      <c r="B51" s="149" t="s">
        <v>119</v>
      </c>
      <c r="C51" s="149" t="s">
        <v>93</v>
      </c>
      <c r="D51" s="150" t="s">
        <v>93</v>
      </c>
      <c r="E51" s="151">
        <v>0</v>
      </c>
      <c r="F51" s="151">
        <v>0</v>
      </c>
      <c r="G51" s="151">
        <v>0</v>
      </c>
      <c r="H51" s="152">
        <v>24.164764000000002</v>
      </c>
      <c r="I51" s="152">
        <v>23.195029999999999</v>
      </c>
      <c r="J51" s="152">
        <f t="shared" si="0"/>
        <v>0.96973400000000254</v>
      </c>
      <c r="K51" s="152">
        <v>7</v>
      </c>
      <c r="L51" s="152">
        <v>5</v>
      </c>
      <c r="M51" s="153" t="s">
        <v>93</v>
      </c>
      <c r="N51" s="151" t="s">
        <v>93</v>
      </c>
      <c r="O51" s="151" t="s">
        <v>93</v>
      </c>
      <c r="P51" s="151" t="s">
        <v>93</v>
      </c>
      <c r="Q51" s="151"/>
      <c r="R51" s="151"/>
      <c r="S51" s="154"/>
      <c r="T51" s="151" t="s">
        <v>93</v>
      </c>
      <c r="U51" s="152" t="s">
        <v>93</v>
      </c>
      <c r="V51" s="152" t="s">
        <v>93</v>
      </c>
      <c r="W51" s="153">
        <v>0.27626499999999998</v>
      </c>
      <c r="X51" s="152" t="s">
        <v>93</v>
      </c>
      <c r="Y51" s="152" t="s">
        <v>93</v>
      </c>
      <c r="Z51" s="155" t="str">
        <f t="shared" si="1"/>
        <v>-</v>
      </c>
      <c r="AA51" s="156" t="str">
        <f t="shared" si="2"/>
        <v>-</v>
      </c>
      <c r="AB51" s="153">
        <v>0</v>
      </c>
      <c r="AC51" s="138"/>
      <c r="AD51" s="139" t="e">
        <f t="shared" si="3"/>
        <v>#DIV/0!</v>
      </c>
      <c r="AE51" s="139" t="e">
        <f t="shared" si="4"/>
        <v>#VALUE!</v>
      </c>
      <c r="AF51" s="140">
        <f t="shared" si="5"/>
        <v>0</v>
      </c>
      <c r="AG51" s="141" t="e">
        <f t="shared" si="6"/>
        <v>#DIV/0!</v>
      </c>
      <c r="AH51" s="142" t="e">
        <f t="shared" si="7"/>
        <v>#VALUE!</v>
      </c>
      <c r="AI51" s="143" t="e">
        <f t="shared" si="8"/>
        <v>#VALUE!</v>
      </c>
      <c r="AJ51" s="144"/>
      <c r="AK51" s="144"/>
      <c r="AL51" s="144"/>
      <c r="AM51" s="144"/>
      <c r="AN51" s="144"/>
      <c r="AO51" s="144"/>
      <c r="AP51" s="144"/>
      <c r="AQ51" s="144"/>
      <c r="AR51" s="145"/>
      <c r="AS51" s="146"/>
    </row>
    <row r="52" spans="2:45" s="59" customFormat="1" ht="14.1" customHeight="1" x14ac:dyDescent="0.2">
      <c r="B52" s="149" t="s">
        <v>120</v>
      </c>
      <c r="C52" s="149" t="s">
        <v>93</v>
      </c>
      <c r="D52" s="150" t="s">
        <v>93</v>
      </c>
      <c r="E52" s="151">
        <v>10.310530999999999</v>
      </c>
      <c r="F52" s="151">
        <v>10.357286</v>
      </c>
      <c r="G52" s="151">
        <v>-4.6755000000000997E-2</v>
      </c>
      <c r="H52" s="152">
        <v>57.869948999999998</v>
      </c>
      <c r="I52" s="152">
        <v>41.168388</v>
      </c>
      <c r="J52" s="152">
        <f t="shared" si="0"/>
        <v>16.701560999999998</v>
      </c>
      <c r="K52" s="152">
        <v>7</v>
      </c>
      <c r="L52" s="152">
        <v>5</v>
      </c>
      <c r="M52" s="153" t="s">
        <v>93</v>
      </c>
      <c r="N52" s="151" t="s">
        <v>93</v>
      </c>
      <c r="O52" s="151" t="s">
        <v>93</v>
      </c>
      <c r="P52" s="151" t="s">
        <v>93</v>
      </c>
      <c r="Q52" s="151"/>
      <c r="R52" s="151"/>
      <c r="S52" s="154"/>
      <c r="T52" s="151" t="s">
        <v>93</v>
      </c>
      <c r="U52" s="152" t="s">
        <v>93</v>
      </c>
      <c r="V52" s="152" t="s">
        <v>93</v>
      </c>
      <c r="W52" s="153">
        <v>0.254776</v>
      </c>
      <c r="X52" s="152" t="s">
        <v>93</v>
      </c>
      <c r="Y52" s="152" t="s">
        <v>93</v>
      </c>
      <c r="Z52" s="155" t="str">
        <f t="shared" si="1"/>
        <v>-</v>
      </c>
      <c r="AA52" s="156" t="str">
        <f t="shared" si="2"/>
        <v>-</v>
      </c>
      <c r="AB52" s="153">
        <v>0.17064199999999999</v>
      </c>
      <c r="AC52" s="138"/>
      <c r="AD52" s="139">
        <f t="shared" si="3"/>
        <v>-0.45346840041508046</v>
      </c>
      <c r="AE52" s="139" t="e">
        <f t="shared" si="4"/>
        <v>#VALUE!</v>
      </c>
      <c r="AF52" s="140">
        <f t="shared" si="5"/>
        <v>0.17027713445795092</v>
      </c>
      <c r="AG52" s="141">
        <f t="shared" si="6"/>
        <v>1.0021427747372573</v>
      </c>
      <c r="AH52" s="142" t="e">
        <f t="shared" si="7"/>
        <v>#VALUE!</v>
      </c>
      <c r="AI52" s="143" t="e">
        <f t="shared" si="8"/>
        <v>#VALUE!</v>
      </c>
      <c r="AJ52" s="144"/>
      <c r="AK52" s="144"/>
      <c r="AL52" s="144"/>
      <c r="AM52" s="144"/>
      <c r="AN52" s="144"/>
      <c r="AO52" s="144"/>
      <c r="AP52" s="144"/>
      <c r="AQ52" s="144"/>
      <c r="AR52" s="145"/>
      <c r="AS52" s="146"/>
    </row>
    <row r="53" spans="2:45" s="59" customFormat="1" ht="14.1" customHeight="1" x14ac:dyDescent="0.2">
      <c r="B53" s="149" t="s">
        <v>121</v>
      </c>
      <c r="C53" s="149" t="s">
        <v>93</v>
      </c>
      <c r="D53" s="150" t="s">
        <v>93</v>
      </c>
      <c r="E53" s="151">
        <v>33.137714000000003</v>
      </c>
      <c r="F53" s="151">
        <v>33.077765999999997</v>
      </c>
      <c r="G53" s="151">
        <v>5.99479999999986E-2</v>
      </c>
      <c r="H53" s="152">
        <v>56.603645</v>
      </c>
      <c r="I53" s="152">
        <v>40.497233999999999</v>
      </c>
      <c r="J53" s="152">
        <f t="shared" si="0"/>
        <v>16.106411000000001</v>
      </c>
      <c r="K53" s="152">
        <v>7</v>
      </c>
      <c r="L53" s="152">
        <v>5</v>
      </c>
      <c r="M53" s="153" t="s">
        <v>93</v>
      </c>
      <c r="N53" s="151" t="s">
        <v>93</v>
      </c>
      <c r="O53" s="151" t="s">
        <v>93</v>
      </c>
      <c r="P53" s="151" t="s">
        <v>93</v>
      </c>
      <c r="Q53" s="151"/>
      <c r="R53" s="151"/>
      <c r="S53" s="154"/>
      <c r="T53" s="151" t="s">
        <v>93</v>
      </c>
      <c r="U53" s="152" t="s">
        <v>93</v>
      </c>
      <c r="V53" s="152" t="s">
        <v>93</v>
      </c>
      <c r="W53" s="153">
        <v>0.25201000000000001</v>
      </c>
      <c r="X53" s="152" t="s">
        <v>93</v>
      </c>
      <c r="Y53" s="152" t="s">
        <v>93</v>
      </c>
      <c r="Z53" s="155" t="str">
        <f t="shared" si="1"/>
        <v>-</v>
      </c>
      <c r="AA53" s="156" t="str">
        <f t="shared" si="2"/>
        <v>-</v>
      </c>
      <c r="AB53" s="153">
        <v>0.53721200000000002</v>
      </c>
      <c r="AC53" s="138"/>
      <c r="AD53" s="139">
        <f t="shared" si="3"/>
        <v>0.1809056593342516</v>
      </c>
      <c r="AE53" s="139" t="e">
        <f t="shared" si="4"/>
        <v>#VALUE!</v>
      </c>
      <c r="AF53" s="140">
        <f t="shared" si="5"/>
        <v>0.53615736946828596</v>
      </c>
      <c r="AG53" s="141">
        <f t="shared" si="6"/>
        <v>1.0019670167599486</v>
      </c>
      <c r="AH53" s="142" t="e">
        <f t="shared" si="7"/>
        <v>#VALUE!</v>
      </c>
      <c r="AI53" s="143" t="e">
        <f t="shared" si="8"/>
        <v>#VALUE!</v>
      </c>
      <c r="AJ53" s="144"/>
      <c r="AK53" s="144"/>
      <c r="AL53" s="144"/>
      <c r="AM53" s="144"/>
      <c r="AN53" s="144"/>
      <c r="AO53" s="144"/>
      <c r="AP53" s="144"/>
      <c r="AQ53" s="144"/>
      <c r="AR53" s="145"/>
      <c r="AS53" s="146"/>
    </row>
    <row r="54" spans="2:45" s="59" customFormat="1" ht="14.1" customHeight="1" x14ac:dyDescent="0.2">
      <c r="B54" s="149" t="s">
        <v>122</v>
      </c>
      <c r="C54" s="149" t="s">
        <v>93</v>
      </c>
      <c r="D54" s="150" t="s">
        <v>93</v>
      </c>
      <c r="E54" s="151">
        <v>23.451816999999998</v>
      </c>
      <c r="F54" s="151">
        <v>23.464189999999999</v>
      </c>
      <c r="G54" s="151">
        <v>-1.23730000000002E-2</v>
      </c>
      <c r="H54" s="152">
        <v>57.872062999999997</v>
      </c>
      <c r="I54" s="152">
        <v>37.288158000000003</v>
      </c>
      <c r="J54" s="152">
        <f t="shared" si="0"/>
        <v>20.583904999999994</v>
      </c>
      <c r="K54" s="152">
        <v>7</v>
      </c>
      <c r="L54" s="152">
        <v>5</v>
      </c>
      <c r="M54" s="153" t="s">
        <v>93</v>
      </c>
      <c r="N54" s="151" t="s">
        <v>93</v>
      </c>
      <c r="O54" s="151" t="s">
        <v>93</v>
      </c>
      <c r="P54" s="151" t="s">
        <v>93</v>
      </c>
      <c r="Q54" s="151"/>
      <c r="R54" s="151"/>
      <c r="S54" s="154"/>
      <c r="T54" s="151" t="s">
        <v>93</v>
      </c>
      <c r="U54" s="152" t="s">
        <v>93</v>
      </c>
      <c r="V54" s="152" t="s">
        <v>93</v>
      </c>
      <c r="W54" s="153">
        <v>0.24174100000000001</v>
      </c>
      <c r="X54" s="152" t="s">
        <v>93</v>
      </c>
      <c r="Y54" s="152" t="s">
        <v>93</v>
      </c>
      <c r="Z54" s="155" t="str">
        <f t="shared" si="1"/>
        <v>-</v>
      </c>
      <c r="AA54" s="156" t="str">
        <f t="shared" si="2"/>
        <v>-</v>
      </c>
      <c r="AB54" s="153">
        <v>0.48286699999999999</v>
      </c>
      <c r="AC54" s="138"/>
      <c r="AD54" s="139">
        <f t="shared" si="3"/>
        <v>-5.2759238228748756E-2</v>
      </c>
      <c r="AE54" s="139" t="e">
        <f t="shared" si="4"/>
        <v>#VALUE!</v>
      </c>
      <c r="AF54" s="140">
        <f t="shared" si="5"/>
        <v>0.48226860682645084</v>
      </c>
      <c r="AG54" s="141">
        <f t="shared" si="6"/>
        <v>1.0012407881522434</v>
      </c>
      <c r="AH54" s="142" t="e">
        <f t="shared" si="7"/>
        <v>#VALUE!</v>
      </c>
      <c r="AI54" s="143" t="e">
        <f t="shared" si="8"/>
        <v>#VALUE!</v>
      </c>
      <c r="AJ54" s="144"/>
      <c r="AK54" s="144"/>
      <c r="AL54" s="144"/>
      <c r="AM54" s="144"/>
      <c r="AN54" s="144"/>
      <c r="AO54" s="144"/>
      <c r="AP54" s="144"/>
      <c r="AQ54" s="144"/>
      <c r="AR54" s="145"/>
      <c r="AS54" s="146"/>
    </row>
    <row r="55" spans="2:45" s="59" customFormat="1" ht="14.1" customHeight="1" thickBot="1" x14ac:dyDescent="0.25">
      <c r="B55" s="149" t="s">
        <v>123</v>
      </c>
      <c r="C55" s="149" t="s">
        <v>93</v>
      </c>
      <c r="D55" s="150" t="s">
        <v>93</v>
      </c>
      <c r="E55" s="151">
        <v>23.475038999999999</v>
      </c>
      <c r="F55" s="151">
        <v>23.503447000000001</v>
      </c>
      <c r="G55" s="151">
        <v>-2.8407999999998899E-2</v>
      </c>
      <c r="H55" s="152">
        <v>57.161385000000003</v>
      </c>
      <c r="I55" s="152">
        <v>37.111274999999999</v>
      </c>
      <c r="J55" s="152">
        <f t="shared" si="0"/>
        <v>20.050110000000004</v>
      </c>
      <c r="K55" s="152">
        <v>7</v>
      </c>
      <c r="L55" s="152">
        <v>5</v>
      </c>
      <c r="M55" s="153" t="s">
        <v>93</v>
      </c>
      <c r="N55" s="151" t="s">
        <v>93</v>
      </c>
      <c r="O55" s="151" t="s">
        <v>93</v>
      </c>
      <c r="P55" s="151" t="s">
        <v>93</v>
      </c>
      <c r="Q55" s="151"/>
      <c r="R55" s="151"/>
      <c r="S55" s="154"/>
      <c r="T55" s="151" t="s">
        <v>93</v>
      </c>
      <c r="U55" s="152" t="s">
        <v>93</v>
      </c>
      <c r="V55" s="152" t="s">
        <v>93</v>
      </c>
      <c r="W55" s="153">
        <v>0.241179</v>
      </c>
      <c r="X55" s="152" t="s">
        <v>93</v>
      </c>
      <c r="Y55" s="152" t="s">
        <v>93</v>
      </c>
      <c r="Z55" s="155" t="str">
        <f t="shared" si="1"/>
        <v>-</v>
      </c>
      <c r="AA55" s="156" t="str">
        <f t="shared" si="2"/>
        <v>-</v>
      </c>
      <c r="AB55" s="153">
        <v>0.47021299999999999</v>
      </c>
      <c r="AC55" s="138"/>
      <c r="AD55" s="139">
        <f t="shared" si="3"/>
        <v>-0.12101364347040658</v>
      </c>
      <c r="AE55" s="139" t="e">
        <f t="shared" si="4"/>
        <v>#VALUE!</v>
      </c>
      <c r="AF55" s="140">
        <f t="shared" si="5"/>
        <v>0.46962285710409007</v>
      </c>
      <c r="AG55" s="141">
        <f t="shared" si="6"/>
        <v>1.0012566315437648</v>
      </c>
      <c r="AH55" s="142" t="e">
        <f t="shared" si="7"/>
        <v>#VALUE!</v>
      </c>
      <c r="AI55" s="143" t="e">
        <f t="shared" si="8"/>
        <v>#VALUE!</v>
      </c>
      <c r="AJ55" s="144"/>
      <c r="AK55" s="144"/>
      <c r="AL55" s="144"/>
      <c r="AM55" s="144"/>
      <c r="AN55" s="144"/>
      <c r="AO55" s="144"/>
      <c r="AP55" s="144"/>
      <c r="AQ55" s="144"/>
      <c r="AR55" s="145"/>
      <c r="AS55" s="146"/>
    </row>
    <row r="56" spans="2:45" s="59" customFormat="1" ht="14.1" hidden="1" customHeight="1" x14ac:dyDescent="0.2">
      <c r="B56" s="149" t="s">
        <v>30</v>
      </c>
      <c r="C56" s="149" t="s">
        <v>30</v>
      </c>
      <c r="D56" s="150" t="s">
        <v>30</v>
      </c>
      <c r="E56" s="151" t="s">
        <v>30</v>
      </c>
      <c r="F56" s="151" t="s">
        <v>30</v>
      </c>
      <c r="G56" s="151" t="s">
        <v>30</v>
      </c>
      <c r="H56" s="152" t="s">
        <v>30</v>
      </c>
      <c r="I56" s="152" t="s">
        <v>30</v>
      </c>
      <c r="J56" s="152" t="str">
        <f t="shared" si="0"/>
        <v>-</v>
      </c>
      <c r="K56" s="152" t="s">
        <v>30</v>
      </c>
      <c r="L56" s="152" t="s">
        <v>30</v>
      </c>
      <c r="M56" s="153" t="s">
        <v>30</v>
      </c>
      <c r="N56" s="151" t="s">
        <v>30</v>
      </c>
      <c r="O56" s="151" t="s">
        <v>30</v>
      </c>
      <c r="P56" s="151" t="s">
        <v>30</v>
      </c>
      <c r="Q56" s="151" t="s">
        <v>30</v>
      </c>
      <c r="R56" s="151" t="s">
        <v>30</v>
      </c>
      <c r="S56" s="154" t="s">
        <v>30</v>
      </c>
      <c r="T56" s="151" t="s">
        <v>30</v>
      </c>
      <c r="U56" s="152" t="s">
        <v>30</v>
      </c>
      <c r="V56" s="152" t="s">
        <v>30</v>
      </c>
      <c r="W56" s="153" t="s">
        <v>30</v>
      </c>
      <c r="X56" s="152" t="s">
        <v>30</v>
      </c>
      <c r="Y56" s="152" t="s">
        <v>30</v>
      </c>
      <c r="Z56" s="155" t="str">
        <f t="shared" si="1"/>
        <v>-</v>
      </c>
      <c r="AA56" s="156" t="str">
        <f t="shared" si="2"/>
        <v>-</v>
      </c>
      <c r="AB56" s="153" t="s">
        <v>30</v>
      </c>
      <c r="AC56" s="138"/>
      <c r="AD56" s="139" t="e">
        <f t="shared" si="3"/>
        <v>#VALUE!</v>
      </c>
      <c r="AE56" s="139" t="e">
        <f t="shared" si="4"/>
        <v>#VALUE!</v>
      </c>
      <c r="AF56" s="140" t="e">
        <f t="shared" si="5"/>
        <v>#VALUE!</v>
      </c>
      <c r="AG56" s="141" t="e">
        <f t="shared" si="6"/>
        <v>#VALUE!</v>
      </c>
      <c r="AH56" s="142" t="e">
        <f t="shared" si="7"/>
        <v>#VALUE!</v>
      </c>
      <c r="AI56" s="143" t="e">
        <f t="shared" si="8"/>
        <v>#VALUE!</v>
      </c>
      <c r="AJ56" s="144"/>
      <c r="AK56" s="144"/>
      <c r="AL56" s="144"/>
      <c r="AM56" s="144"/>
      <c r="AN56" s="144"/>
      <c r="AO56" s="144"/>
      <c r="AP56" s="144"/>
      <c r="AQ56" s="144"/>
      <c r="AR56" s="145"/>
      <c r="AS56" s="146"/>
    </row>
    <row r="57" spans="2:45" s="59" customFormat="1" ht="14.1" hidden="1" customHeight="1" x14ac:dyDescent="0.2">
      <c r="B57" s="149" t="s">
        <v>30</v>
      </c>
      <c r="C57" s="149" t="s">
        <v>30</v>
      </c>
      <c r="D57" s="150" t="s">
        <v>30</v>
      </c>
      <c r="E57" s="151" t="s">
        <v>30</v>
      </c>
      <c r="F57" s="151" t="s">
        <v>30</v>
      </c>
      <c r="G57" s="151" t="s">
        <v>30</v>
      </c>
      <c r="H57" s="152" t="s">
        <v>30</v>
      </c>
      <c r="I57" s="152" t="s">
        <v>30</v>
      </c>
      <c r="J57" s="152" t="str">
        <f t="shared" ref="J57:J88" si="9">IF(AND(ISNUMBER(H57),ISNUMBER(I57)),H57-I57,"-")</f>
        <v>-</v>
      </c>
      <c r="K57" s="152" t="s">
        <v>30</v>
      </c>
      <c r="L57" s="152" t="s">
        <v>30</v>
      </c>
      <c r="M57" s="153" t="s">
        <v>30</v>
      </c>
      <c r="N57" s="151" t="s">
        <v>30</v>
      </c>
      <c r="O57" s="151" t="s">
        <v>30</v>
      </c>
      <c r="P57" s="151" t="s">
        <v>30</v>
      </c>
      <c r="Q57" s="151" t="s">
        <v>30</v>
      </c>
      <c r="R57" s="151" t="s">
        <v>30</v>
      </c>
      <c r="S57" s="154" t="s">
        <v>30</v>
      </c>
      <c r="T57" s="151" t="s">
        <v>30</v>
      </c>
      <c r="U57" s="152" t="s">
        <v>30</v>
      </c>
      <c r="V57" s="152" t="s">
        <v>30</v>
      </c>
      <c r="W57" s="153" t="s">
        <v>30</v>
      </c>
      <c r="X57" s="152" t="s">
        <v>30</v>
      </c>
      <c r="Y57" s="152" t="s">
        <v>30</v>
      </c>
      <c r="Z57" s="155" t="str">
        <f t="shared" ref="Z57:Z88" si="10">IF(AND(ISNUMBER(P57),ISNUMBER(U57)),P57*U57/1000,"-")</f>
        <v>-</v>
      </c>
      <c r="AA57" s="156" t="str">
        <f t="shared" ref="AA57:AA88" si="11">IF(AND(ISNUMBER(W57),ISNUMBER(Z57)),W57-Z57,"-")</f>
        <v>-</v>
      </c>
      <c r="AB57" s="153" t="s">
        <v>30</v>
      </c>
      <c r="AC57" s="138"/>
      <c r="AD57" s="139" t="e">
        <f t="shared" ref="AD57:AD88" si="12">G57/E57*100</f>
        <v>#VALUE!</v>
      </c>
      <c r="AE57" s="139" t="e">
        <f t="shared" ref="AE57:AE88" si="13">(G57-P57)/E57*100</f>
        <v>#VALUE!</v>
      </c>
      <c r="AF57" s="140" t="e">
        <f t="shared" ref="AF57:AF88" si="14">(E57*J57+G57*I57)/1000</f>
        <v>#VALUE!</v>
      </c>
      <c r="AG57" s="141" t="e">
        <f t="shared" ref="AG57:AG88" si="15">AB57/AF57</f>
        <v>#VALUE!</v>
      </c>
      <c r="AH57" s="142" t="e">
        <f t="shared" ref="AH57:AH88" si="16">(N57*U57-O57*V57)/1000</f>
        <v>#VALUE!</v>
      </c>
      <c r="AI57" s="143" t="e">
        <f t="shared" ref="AI57:AI88" si="17">W57/AH57</f>
        <v>#VALUE!</v>
      </c>
      <c r="AJ57" s="144"/>
      <c r="AK57" s="144"/>
      <c r="AL57" s="144"/>
      <c r="AM57" s="144"/>
      <c r="AN57" s="144"/>
      <c r="AO57" s="144"/>
      <c r="AP57" s="144"/>
      <c r="AQ57" s="144"/>
      <c r="AR57" s="145"/>
      <c r="AS57" s="146"/>
    </row>
    <row r="58" spans="2:45" s="59" customFormat="1" ht="14.1" hidden="1" customHeight="1" x14ac:dyDescent="0.2">
      <c r="B58" s="149" t="s">
        <v>30</v>
      </c>
      <c r="C58" s="149" t="s">
        <v>30</v>
      </c>
      <c r="D58" s="150" t="s">
        <v>30</v>
      </c>
      <c r="E58" s="151" t="s">
        <v>30</v>
      </c>
      <c r="F58" s="151" t="s">
        <v>30</v>
      </c>
      <c r="G58" s="151" t="s">
        <v>30</v>
      </c>
      <c r="H58" s="152" t="s">
        <v>30</v>
      </c>
      <c r="I58" s="152" t="s">
        <v>30</v>
      </c>
      <c r="J58" s="152" t="str">
        <f t="shared" si="9"/>
        <v>-</v>
      </c>
      <c r="K58" s="152" t="s">
        <v>30</v>
      </c>
      <c r="L58" s="152" t="s">
        <v>30</v>
      </c>
      <c r="M58" s="153" t="s">
        <v>30</v>
      </c>
      <c r="N58" s="151" t="s">
        <v>30</v>
      </c>
      <c r="O58" s="151" t="s">
        <v>30</v>
      </c>
      <c r="P58" s="151" t="s">
        <v>30</v>
      </c>
      <c r="Q58" s="151" t="s">
        <v>30</v>
      </c>
      <c r="R58" s="151" t="s">
        <v>30</v>
      </c>
      <c r="S58" s="154" t="s">
        <v>30</v>
      </c>
      <c r="T58" s="151" t="s">
        <v>30</v>
      </c>
      <c r="U58" s="152" t="s">
        <v>30</v>
      </c>
      <c r="V58" s="152" t="s">
        <v>30</v>
      </c>
      <c r="W58" s="153" t="s">
        <v>30</v>
      </c>
      <c r="X58" s="152" t="s">
        <v>30</v>
      </c>
      <c r="Y58" s="152" t="s">
        <v>30</v>
      </c>
      <c r="Z58" s="155" t="str">
        <f t="shared" si="10"/>
        <v>-</v>
      </c>
      <c r="AA58" s="156" t="str">
        <f t="shared" si="11"/>
        <v>-</v>
      </c>
      <c r="AB58" s="153" t="s">
        <v>30</v>
      </c>
      <c r="AC58" s="138"/>
      <c r="AD58" s="139" t="e">
        <f t="shared" si="12"/>
        <v>#VALUE!</v>
      </c>
      <c r="AE58" s="139" t="e">
        <f t="shared" si="13"/>
        <v>#VALUE!</v>
      </c>
      <c r="AF58" s="140" t="e">
        <f t="shared" si="14"/>
        <v>#VALUE!</v>
      </c>
      <c r="AG58" s="141" t="e">
        <f t="shared" si="15"/>
        <v>#VALUE!</v>
      </c>
      <c r="AH58" s="142" t="e">
        <f t="shared" si="16"/>
        <v>#VALUE!</v>
      </c>
      <c r="AI58" s="143" t="e">
        <f t="shared" si="17"/>
        <v>#VALUE!</v>
      </c>
      <c r="AJ58" s="144"/>
      <c r="AK58" s="144"/>
      <c r="AL58" s="144"/>
      <c r="AM58" s="144"/>
      <c r="AN58" s="144"/>
      <c r="AO58" s="144"/>
      <c r="AP58" s="144"/>
      <c r="AQ58" s="144"/>
      <c r="AR58" s="145"/>
      <c r="AS58" s="146"/>
    </row>
    <row r="59" spans="2:45" s="59" customFormat="1" ht="14.1" hidden="1" customHeight="1" x14ac:dyDescent="0.2">
      <c r="B59" s="149" t="s">
        <v>30</v>
      </c>
      <c r="C59" s="149" t="s">
        <v>30</v>
      </c>
      <c r="D59" s="150" t="s">
        <v>30</v>
      </c>
      <c r="E59" s="151" t="s">
        <v>30</v>
      </c>
      <c r="F59" s="151" t="s">
        <v>30</v>
      </c>
      <c r="G59" s="151" t="s">
        <v>30</v>
      </c>
      <c r="H59" s="152" t="s">
        <v>30</v>
      </c>
      <c r="I59" s="152" t="s">
        <v>30</v>
      </c>
      <c r="J59" s="152" t="str">
        <f t="shared" si="9"/>
        <v>-</v>
      </c>
      <c r="K59" s="152" t="s">
        <v>30</v>
      </c>
      <c r="L59" s="152" t="s">
        <v>30</v>
      </c>
      <c r="M59" s="153" t="s">
        <v>30</v>
      </c>
      <c r="N59" s="151" t="s">
        <v>30</v>
      </c>
      <c r="O59" s="151" t="s">
        <v>30</v>
      </c>
      <c r="P59" s="151" t="s">
        <v>30</v>
      </c>
      <c r="Q59" s="151" t="s">
        <v>30</v>
      </c>
      <c r="R59" s="151" t="s">
        <v>30</v>
      </c>
      <c r="S59" s="154" t="s">
        <v>30</v>
      </c>
      <c r="T59" s="151" t="s">
        <v>30</v>
      </c>
      <c r="U59" s="152" t="s">
        <v>30</v>
      </c>
      <c r="V59" s="152" t="s">
        <v>30</v>
      </c>
      <c r="W59" s="153" t="s">
        <v>30</v>
      </c>
      <c r="X59" s="152" t="s">
        <v>30</v>
      </c>
      <c r="Y59" s="152" t="s">
        <v>30</v>
      </c>
      <c r="Z59" s="155" t="str">
        <f t="shared" si="10"/>
        <v>-</v>
      </c>
      <c r="AA59" s="156" t="str">
        <f t="shared" si="11"/>
        <v>-</v>
      </c>
      <c r="AB59" s="153" t="s">
        <v>30</v>
      </c>
      <c r="AC59" s="138"/>
      <c r="AD59" s="139" t="e">
        <f t="shared" si="12"/>
        <v>#VALUE!</v>
      </c>
      <c r="AE59" s="139" t="e">
        <f t="shared" si="13"/>
        <v>#VALUE!</v>
      </c>
      <c r="AF59" s="140" t="e">
        <f t="shared" si="14"/>
        <v>#VALUE!</v>
      </c>
      <c r="AG59" s="141" t="e">
        <f t="shared" si="15"/>
        <v>#VALUE!</v>
      </c>
      <c r="AH59" s="142" t="e">
        <f t="shared" si="16"/>
        <v>#VALUE!</v>
      </c>
      <c r="AI59" s="143" t="e">
        <f t="shared" si="17"/>
        <v>#VALUE!</v>
      </c>
      <c r="AJ59" s="144"/>
      <c r="AK59" s="144"/>
      <c r="AL59" s="144"/>
      <c r="AM59" s="144"/>
      <c r="AN59" s="144"/>
      <c r="AO59" s="144"/>
      <c r="AP59" s="144"/>
      <c r="AQ59" s="144"/>
      <c r="AR59" s="145"/>
      <c r="AS59" s="146"/>
    </row>
    <row r="60" spans="2:45" s="59" customFormat="1" ht="14.1" hidden="1" customHeight="1" x14ac:dyDescent="0.2">
      <c r="B60" s="149" t="s">
        <v>30</v>
      </c>
      <c r="C60" s="149" t="s">
        <v>30</v>
      </c>
      <c r="D60" s="150" t="s">
        <v>30</v>
      </c>
      <c r="E60" s="151" t="s">
        <v>30</v>
      </c>
      <c r="F60" s="151" t="s">
        <v>30</v>
      </c>
      <c r="G60" s="151" t="s">
        <v>30</v>
      </c>
      <c r="H60" s="152" t="s">
        <v>30</v>
      </c>
      <c r="I60" s="152" t="s">
        <v>30</v>
      </c>
      <c r="J60" s="152" t="str">
        <f t="shared" si="9"/>
        <v>-</v>
      </c>
      <c r="K60" s="152" t="s">
        <v>30</v>
      </c>
      <c r="L60" s="152" t="s">
        <v>30</v>
      </c>
      <c r="M60" s="153" t="s">
        <v>30</v>
      </c>
      <c r="N60" s="151" t="s">
        <v>30</v>
      </c>
      <c r="O60" s="151" t="s">
        <v>30</v>
      </c>
      <c r="P60" s="151" t="s">
        <v>30</v>
      </c>
      <c r="Q60" s="151" t="s">
        <v>30</v>
      </c>
      <c r="R60" s="151" t="s">
        <v>30</v>
      </c>
      <c r="S60" s="154" t="s">
        <v>30</v>
      </c>
      <c r="T60" s="151" t="s">
        <v>30</v>
      </c>
      <c r="U60" s="152" t="s">
        <v>30</v>
      </c>
      <c r="V60" s="152" t="s">
        <v>30</v>
      </c>
      <c r="W60" s="153" t="s">
        <v>30</v>
      </c>
      <c r="X60" s="152" t="s">
        <v>30</v>
      </c>
      <c r="Y60" s="152" t="s">
        <v>30</v>
      </c>
      <c r="Z60" s="155" t="str">
        <f t="shared" si="10"/>
        <v>-</v>
      </c>
      <c r="AA60" s="156" t="str">
        <f t="shared" si="11"/>
        <v>-</v>
      </c>
      <c r="AB60" s="153" t="s">
        <v>30</v>
      </c>
      <c r="AC60" s="138"/>
      <c r="AD60" s="139" t="e">
        <f t="shared" si="12"/>
        <v>#VALUE!</v>
      </c>
      <c r="AE60" s="139" t="e">
        <f t="shared" si="13"/>
        <v>#VALUE!</v>
      </c>
      <c r="AF60" s="140" t="e">
        <f t="shared" si="14"/>
        <v>#VALUE!</v>
      </c>
      <c r="AG60" s="141" t="e">
        <f t="shared" si="15"/>
        <v>#VALUE!</v>
      </c>
      <c r="AH60" s="142" t="e">
        <f t="shared" si="16"/>
        <v>#VALUE!</v>
      </c>
      <c r="AI60" s="143" t="e">
        <f t="shared" si="17"/>
        <v>#VALUE!</v>
      </c>
      <c r="AJ60" s="144"/>
      <c r="AK60" s="144"/>
      <c r="AL60" s="144"/>
      <c r="AM60" s="144"/>
      <c r="AN60" s="144"/>
      <c r="AO60" s="144"/>
      <c r="AP60" s="144"/>
      <c r="AQ60" s="144"/>
      <c r="AR60" s="145"/>
      <c r="AS60" s="146"/>
    </row>
    <row r="61" spans="2:45" s="59" customFormat="1" ht="14.1" hidden="1" customHeight="1" x14ac:dyDescent="0.2">
      <c r="B61" s="149" t="s">
        <v>30</v>
      </c>
      <c r="C61" s="149" t="s">
        <v>30</v>
      </c>
      <c r="D61" s="150" t="s">
        <v>30</v>
      </c>
      <c r="E61" s="151" t="s">
        <v>30</v>
      </c>
      <c r="F61" s="151" t="s">
        <v>30</v>
      </c>
      <c r="G61" s="151" t="s">
        <v>30</v>
      </c>
      <c r="H61" s="152" t="s">
        <v>30</v>
      </c>
      <c r="I61" s="152" t="s">
        <v>30</v>
      </c>
      <c r="J61" s="152" t="str">
        <f t="shared" si="9"/>
        <v>-</v>
      </c>
      <c r="K61" s="152" t="s">
        <v>30</v>
      </c>
      <c r="L61" s="152" t="s">
        <v>30</v>
      </c>
      <c r="M61" s="153" t="s">
        <v>30</v>
      </c>
      <c r="N61" s="151" t="s">
        <v>30</v>
      </c>
      <c r="O61" s="151" t="s">
        <v>30</v>
      </c>
      <c r="P61" s="151" t="s">
        <v>30</v>
      </c>
      <c r="Q61" s="151" t="s">
        <v>30</v>
      </c>
      <c r="R61" s="151" t="s">
        <v>30</v>
      </c>
      <c r="S61" s="154" t="s">
        <v>30</v>
      </c>
      <c r="T61" s="151" t="s">
        <v>30</v>
      </c>
      <c r="U61" s="152" t="s">
        <v>30</v>
      </c>
      <c r="V61" s="152" t="s">
        <v>30</v>
      </c>
      <c r="W61" s="153" t="s">
        <v>30</v>
      </c>
      <c r="X61" s="152" t="s">
        <v>30</v>
      </c>
      <c r="Y61" s="152" t="s">
        <v>30</v>
      </c>
      <c r="Z61" s="155" t="str">
        <f t="shared" si="10"/>
        <v>-</v>
      </c>
      <c r="AA61" s="156" t="str">
        <f t="shared" si="11"/>
        <v>-</v>
      </c>
      <c r="AB61" s="153" t="s">
        <v>30</v>
      </c>
      <c r="AC61" s="138"/>
      <c r="AD61" s="139" t="e">
        <f t="shared" si="12"/>
        <v>#VALUE!</v>
      </c>
      <c r="AE61" s="139" t="e">
        <f t="shared" si="13"/>
        <v>#VALUE!</v>
      </c>
      <c r="AF61" s="140" t="e">
        <f t="shared" si="14"/>
        <v>#VALUE!</v>
      </c>
      <c r="AG61" s="141" t="e">
        <f t="shared" si="15"/>
        <v>#VALUE!</v>
      </c>
      <c r="AH61" s="142" t="e">
        <f t="shared" si="16"/>
        <v>#VALUE!</v>
      </c>
      <c r="AI61" s="143" t="e">
        <f t="shared" si="17"/>
        <v>#VALUE!</v>
      </c>
      <c r="AJ61" s="144"/>
      <c r="AK61" s="144"/>
      <c r="AL61" s="144"/>
      <c r="AM61" s="144"/>
      <c r="AN61" s="144"/>
      <c r="AO61" s="144"/>
      <c r="AP61" s="144"/>
      <c r="AQ61" s="144"/>
      <c r="AR61" s="145"/>
      <c r="AS61" s="146"/>
    </row>
    <row r="62" spans="2:45" s="59" customFormat="1" ht="14.1" hidden="1" customHeight="1" x14ac:dyDescent="0.2">
      <c r="B62" s="149" t="s">
        <v>30</v>
      </c>
      <c r="C62" s="149" t="s">
        <v>30</v>
      </c>
      <c r="D62" s="150" t="s">
        <v>30</v>
      </c>
      <c r="E62" s="151" t="s">
        <v>30</v>
      </c>
      <c r="F62" s="151" t="s">
        <v>30</v>
      </c>
      <c r="G62" s="151" t="s">
        <v>30</v>
      </c>
      <c r="H62" s="152" t="s">
        <v>30</v>
      </c>
      <c r="I62" s="152" t="s">
        <v>30</v>
      </c>
      <c r="J62" s="152" t="str">
        <f t="shared" si="9"/>
        <v>-</v>
      </c>
      <c r="K62" s="152" t="s">
        <v>30</v>
      </c>
      <c r="L62" s="152" t="s">
        <v>30</v>
      </c>
      <c r="M62" s="153" t="s">
        <v>30</v>
      </c>
      <c r="N62" s="151" t="s">
        <v>30</v>
      </c>
      <c r="O62" s="151" t="s">
        <v>30</v>
      </c>
      <c r="P62" s="151" t="s">
        <v>30</v>
      </c>
      <c r="Q62" s="151" t="s">
        <v>30</v>
      </c>
      <c r="R62" s="151" t="s">
        <v>30</v>
      </c>
      <c r="S62" s="154" t="s">
        <v>30</v>
      </c>
      <c r="T62" s="151" t="s">
        <v>30</v>
      </c>
      <c r="U62" s="152" t="s">
        <v>30</v>
      </c>
      <c r="V62" s="152" t="s">
        <v>30</v>
      </c>
      <c r="W62" s="153" t="s">
        <v>30</v>
      </c>
      <c r="X62" s="152" t="s">
        <v>30</v>
      </c>
      <c r="Y62" s="152" t="s">
        <v>30</v>
      </c>
      <c r="Z62" s="155" t="str">
        <f t="shared" si="10"/>
        <v>-</v>
      </c>
      <c r="AA62" s="156" t="str">
        <f t="shared" si="11"/>
        <v>-</v>
      </c>
      <c r="AB62" s="153" t="s">
        <v>30</v>
      </c>
      <c r="AC62" s="138"/>
      <c r="AD62" s="139" t="e">
        <f t="shared" si="12"/>
        <v>#VALUE!</v>
      </c>
      <c r="AE62" s="139" t="e">
        <f t="shared" si="13"/>
        <v>#VALUE!</v>
      </c>
      <c r="AF62" s="140" t="e">
        <f t="shared" si="14"/>
        <v>#VALUE!</v>
      </c>
      <c r="AG62" s="141" t="e">
        <f t="shared" si="15"/>
        <v>#VALUE!</v>
      </c>
      <c r="AH62" s="142" t="e">
        <f t="shared" si="16"/>
        <v>#VALUE!</v>
      </c>
      <c r="AI62" s="143" t="e">
        <f t="shared" si="17"/>
        <v>#VALUE!</v>
      </c>
      <c r="AJ62" s="144"/>
      <c r="AK62" s="144"/>
      <c r="AL62" s="144"/>
      <c r="AM62" s="144"/>
      <c r="AN62" s="144"/>
      <c r="AO62" s="144"/>
      <c r="AP62" s="144"/>
      <c r="AQ62" s="144"/>
      <c r="AR62" s="145"/>
      <c r="AS62" s="146"/>
    </row>
    <row r="63" spans="2:45" s="59" customFormat="1" ht="14.1" hidden="1" customHeight="1" x14ac:dyDescent="0.2">
      <c r="B63" s="149" t="s">
        <v>30</v>
      </c>
      <c r="C63" s="149" t="s">
        <v>30</v>
      </c>
      <c r="D63" s="150" t="s">
        <v>30</v>
      </c>
      <c r="E63" s="151" t="s">
        <v>30</v>
      </c>
      <c r="F63" s="151" t="s">
        <v>30</v>
      </c>
      <c r="G63" s="151" t="s">
        <v>30</v>
      </c>
      <c r="H63" s="152" t="s">
        <v>30</v>
      </c>
      <c r="I63" s="152" t="s">
        <v>30</v>
      </c>
      <c r="J63" s="152" t="str">
        <f t="shared" si="9"/>
        <v>-</v>
      </c>
      <c r="K63" s="152" t="s">
        <v>30</v>
      </c>
      <c r="L63" s="152" t="s">
        <v>30</v>
      </c>
      <c r="M63" s="153" t="s">
        <v>30</v>
      </c>
      <c r="N63" s="151" t="s">
        <v>30</v>
      </c>
      <c r="O63" s="151" t="s">
        <v>30</v>
      </c>
      <c r="P63" s="151" t="s">
        <v>30</v>
      </c>
      <c r="Q63" s="151" t="s">
        <v>30</v>
      </c>
      <c r="R63" s="151" t="s">
        <v>30</v>
      </c>
      <c r="S63" s="154" t="s">
        <v>30</v>
      </c>
      <c r="T63" s="151" t="s">
        <v>30</v>
      </c>
      <c r="U63" s="152" t="s">
        <v>30</v>
      </c>
      <c r="V63" s="152" t="s">
        <v>30</v>
      </c>
      <c r="W63" s="153" t="s">
        <v>30</v>
      </c>
      <c r="X63" s="152" t="s">
        <v>30</v>
      </c>
      <c r="Y63" s="152" t="s">
        <v>30</v>
      </c>
      <c r="Z63" s="155" t="str">
        <f t="shared" si="10"/>
        <v>-</v>
      </c>
      <c r="AA63" s="156" t="str">
        <f t="shared" si="11"/>
        <v>-</v>
      </c>
      <c r="AB63" s="153" t="s">
        <v>30</v>
      </c>
      <c r="AC63" s="138"/>
      <c r="AD63" s="139" t="e">
        <f t="shared" si="12"/>
        <v>#VALUE!</v>
      </c>
      <c r="AE63" s="139" t="e">
        <f t="shared" si="13"/>
        <v>#VALUE!</v>
      </c>
      <c r="AF63" s="140" t="e">
        <f t="shared" si="14"/>
        <v>#VALUE!</v>
      </c>
      <c r="AG63" s="141" t="e">
        <f t="shared" si="15"/>
        <v>#VALUE!</v>
      </c>
      <c r="AH63" s="142" t="e">
        <f t="shared" si="16"/>
        <v>#VALUE!</v>
      </c>
      <c r="AI63" s="143" t="e">
        <f t="shared" si="17"/>
        <v>#VALUE!</v>
      </c>
      <c r="AJ63" s="144"/>
      <c r="AK63" s="144"/>
      <c r="AL63" s="144"/>
      <c r="AM63" s="144"/>
      <c r="AN63" s="144"/>
      <c r="AO63" s="144"/>
      <c r="AP63" s="144"/>
      <c r="AQ63" s="144"/>
      <c r="AR63" s="145"/>
      <c r="AS63" s="146"/>
    </row>
    <row r="64" spans="2:45" s="59" customFormat="1" ht="14.1" hidden="1" customHeight="1" x14ac:dyDescent="0.2">
      <c r="B64" s="149" t="s">
        <v>30</v>
      </c>
      <c r="C64" s="149" t="s">
        <v>30</v>
      </c>
      <c r="D64" s="150" t="s">
        <v>30</v>
      </c>
      <c r="E64" s="151" t="s">
        <v>30</v>
      </c>
      <c r="F64" s="151" t="s">
        <v>30</v>
      </c>
      <c r="G64" s="151" t="s">
        <v>30</v>
      </c>
      <c r="H64" s="152" t="s">
        <v>30</v>
      </c>
      <c r="I64" s="152" t="s">
        <v>30</v>
      </c>
      <c r="J64" s="152" t="str">
        <f t="shared" si="9"/>
        <v>-</v>
      </c>
      <c r="K64" s="152" t="s">
        <v>30</v>
      </c>
      <c r="L64" s="152" t="s">
        <v>30</v>
      </c>
      <c r="M64" s="153" t="s">
        <v>30</v>
      </c>
      <c r="N64" s="151" t="s">
        <v>30</v>
      </c>
      <c r="O64" s="151" t="s">
        <v>30</v>
      </c>
      <c r="P64" s="151" t="s">
        <v>30</v>
      </c>
      <c r="Q64" s="151" t="s">
        <v>30</v>
      </c>
      <c r="R64" s="151" t="s">
        <v>30</v>
      </c>
      <c r="S64" s="154" t="s">
        <v>30</v>
      </c>
      <c r="T64" s="151" t="s">
        <v>30</v>
      </c>
      <c r="U64" s="152" t="s">
        <v>30</v>
      </c>
      <c r="V64" s="152" t="s">
        <v>30</v>
      </c>
      <c r="W64" s="153" t="s">
        <v>30</v>
      </c>
      <c r="X64" s="152" t="s">
        <v>30</v>
      </c>
      <c r="Y64" s="152" t="s">
        <v>30</v>
      </c>
      <c r="Z64" s="155" t="str">
        <f t="shared" si="10"/>
        <v>-</v>
      </c>
      <c r="AA64" s="156" t="str">
        <f t="shared" si="11"/>
        <v>-</v>
      </c>
      <c r="AB64" s="153" t="s">
        <v>30</v>
      </c>
      <c r="AC64" s="138"/>
      <c r="AD64" s="139" t="e">
        <f t="shared" si="12"/>
        <v>#VALUE!</v>
      </c>
      <c r="AE64" s="139" t="e">
        <f t="shared" si="13"/>
        <v>#VALUE!</v>
      </c>
      <c r="AF64" s="140" t="e">
        <f t="shared" si="14"/>
        <v>#VALUE!</v>
      </c>
      <c r="AG64" s="141" t="e">
        <f t="shared" si="15"/>
        <v>#VALUE!</v>
      </c>
      <c r="AH64" s="142" t="e">
        <f t="shared" si="16"/>
        <v>#VALUE!</v>
      </c>
      <c r="AI64" s="143" t="e">
        <f t="shared" si="17"/>
        <v>#VALUE!</v>
      </c>
      <c r="AJ64" s="144"/>
      <c r="AK64" s="144"/>
      <c r="AL64" s="144"/>
      <c r="AM64" s="144"/>
      <c r="AN64" s="144"/>
      <c r="AO64" s="144"/>
      <c r="AP64" s="144"/>
      <c r="AQ64" s="144"/>
      <c r="AR64" s="145"/>
      <c r="AS64" s="146"/>
    </row>
    <row r="65" spans="2:45" s="59" customFormat="1" ht="14.1" hidden="1" customHeight="1" x14ac:dyDescent="0.2">
      <c r="B65" s="149" t="s">
        <v>30</v>
      </c>
      <c r="C65" s="149" t="s">
        <v>30</v>
      </c>
      <c r="D65" s="150" t="s">
        <v>30</v>
      </c>
      <c r="E65" s="151" t="s">
        <v>30</v>
      </c>
      <c r="F65" s="151" t="s">
        <v>30</v>
      </c>
      <c r="G65" s="151" t="s">
        <v>30</v>
      </c>
      <c r="H65" s="152" t="s">
        <v>30</v>
      </c>
      <c r="I65" s="152" t="s">
        <v>30</v>
      </c>
      <c r="J65" s="152" t="str">
        <f t="shared" si="9"/>
        <v>-</v>
      </c>
      <c r="K65" s="152" t="s">
        <v>30</v>
      </c>
      <c r="L65" s="152" t="s">
        <v>30</v>
      </c>
      <c r="M65" s="153" t="s">
        <v>30</v>
      </c>
      <c r="N65" s="151" t="s">
        <v>30</v>
      </c>
      <c r="O65" s="151" t="s">
        <v>30</v>
      </c>
      <c r="P65" s="151" t="s">
        <v>30</v>
      </c>
      <c r="Q65" s="151" t="s">
        <v>30</v>
      </c>
      <c r="R65" s="151" t="s">
        <v>30</v>
      </c>
      <c r="S65" s="154" t="s">
        <v>30</v>
      </c>
      <c r="T65" s="151" t="s">
        <v>30</v>
      </c>
      <c r="U65" s="152" t="s">
        <v>30</v>
      </c>
      <c r="V65" s="152" t="s">
        <v>30</v>
      </c>
      <c r="W65" s="153" t="s">
        <v>30</v>
      </c>
      <c r="X65" s="152" t="s">
        <v>30</v>
      </c>
      <c r="Y65" s="152" t="s">
        <v>30</v>
      </c>
      <c r="Z65" s="155" t="str">
        <f t="shared" si="10"/>
        <v>-</v>
      </c>
      <c r="AA65" s="156" t="str">
        <f t="shared" si="11"/>
        <v>-</v>
      </c>
      <c r="AB65" s="153" t="s">
        <v>30</v>
      </c>
      <c r="AC65" s="138"/>
      <c r="AD65" s="139" t="e">
        <f t="shared" si="12"/>
        <v>#VALUE!</v>
      </c>
      <c r="AE65" s="139" t="e">
        <f t="shared" si="13"/>
        <v>#VALUE!</v>
      </c>
      <c r="AF65" s="140" t="e">
        <f t="shared" si="14"/>
        <v>#VALUE!</v>
      </c>
      <c r="AG65" s="141" t="e">
        <f t="shared" si="15"/>
        <v>#VALUE!</v>
      </c>
      <c r="AH65" s="142" t="e">
        <f t="shared" si="16"/>
        <v>#VALUE!</v>
      </c>
      <c r="AI65" s="143" t="e">
        <f t="shared" si="17"/>
        <v>#VALUE!</v>
      </c>
      <c r="AJ65" s="144"/>
      <c r="AK65" s="144"/>
      <c r="AL65" s="144"/>
      <c r="AM65" s="144"/>
      <c r="AN65" s="144"/>
      <c r="AO65" s="144"/>
      <c r="AP65" s="144"/>
      <c r="AQ65" s="144"/>
      <c r="AR65" s="145"/>
      <c r="AS65" s="146"/>
    </row>
    <row r="66" spans="2:45" s="59" customFormat="1" ht="14.1" hidden="1" customHeight="1" x14ac:dyDescent="0.2">
      <c r="B66" s="149" t="s">
        <v>30</v>
      </c>
      <c r="C66" s="149" t="s">
        <v>30</v>
      </c>
      <c r="D66" s="150" t="s">
        <v>30</v>
      </c>
      <c r="E66" s="151" t="s">
        <v>30</v>
      </c>
      <c r="F66" s="151" t="s">
        <v>30</v>
      </c>
      <c r="G66" s="151" t="s">
        <v>30</v>
      </c>
      <c r="H66" s="152" t="s">
        <v>30</v>
      </c>
      <c r="I66" s="152" t="s">
        <v>30</v>
      </c>
      <c r="J66" s="152" t="str">
        <f t="shared" si="9"/>
        <v>-</v>
      </c>
      <c r="K66" s="152" t="s">
        <v>30</v>
      </c>
      <c r="L66" s="152" t="s">
        <v>30</v>
      </c>
      <c r="M66" s="153" t="s">
        <v>30</v>
      </c>
      <c r="N66" s="151" t="s">
        <v>30</v>
      </c>
      <c r="O66" s="151" t="s">
        <v>30</v>
      </c>
      <c r="P66" s="151" t="s">
        <v>30</v>
      </c>
      <c r="Q66" s="151" t="s">
        <v>30</v>
      </c>
      <c r="R66" s="151" t="s">
        <v>30</v>
      </c>
      <c r="S66" s="154" t="s">
        <v>30</v>
      </c>
      <c r="T66" s="151" t="s">
        <v>30</v>
      </c>
      <c r="U66" s="152" t="s">
        <v>30</v>
      </c>
      <c r="V66" s="152" t="s">
        <v>30</v>
      </c>
      <c r="W66" s="153" t="s">
        <v>30</v>
      </c>
      <c r="X66" s="152" t="s">
        <v>30</v>
      </c>
      <c r="Y66" s="152" t="s">
        <v>30</v>
      </c>
      <c r="Z66" s="155" t="str">
        <f t="shared" si="10"/>
        <v>-</v>
      </c>
      <c r="AA66" s="156" t="str">
        <f t="shared" si="11"/>
        <v>-</v>
      </c>
      <c r="AB66" s="153" t="s">
        <v>30</v>
      </c>
      <c r="AC66" s="138"/>
      <c r="AD66" s="139" t="e">
        <f t="shared" si="12"/>
        <v>#VALUE!</v>
      </c>
      <c r="AE66" s="139" t="e">
        <f t="shared" si="13"/>
        <v>#VALUE!</v>
      </c>
      <c r="AF66" s="140" t="e">
        <f t="shared" si="14"/>
        <v>#VALUE!</v>
      </c>
      <c r="AG66" s="141" t="e">
        <f t="shared" si="15"/>
        <v>#VALUE!</v>
      </c>
      <c r="AH66" s="142" t="e">
        <f t="shared" si="16"/>
        <v>#VALUE!</v>
      </c>
      <c r="AI66" s="143" t="e">
        <f t="shared" si="17"/>
        <v>#VALUE!</v>
      </c>
      <c r="AJ66" s="144"/>
      <c r="AK66" s="144"/>
      <c r="AL66" s="144"/>
      <c r="AM66" s="144"/>
      <c r="AN66" s="144"/>
      <c r="AO66" s="144"/>
      <c r="AP66" s="144"/>
      <c r="AQ66" s="144"/>
      <c r="AR66" s="145"/>
      <c r="AS66" s="146"/>
    </row>
    <row r="67" spans="2:45" s="59" customFormat="1" ht="14.1" hidden="1" customHeight="1" x14ac:dyDescent="0.2">
      <c r="B67" s="149" t="s">
        <v>30</v>
      </c>
      <c r="C67" s="149" t="s">
        <v>30</v>
      </c>
      <c r="D67" s="150" t="s">
        <v>30</v>
      </c>
      <c r="E67" s="151" t="s">
        <v>30</v>
      </c>
      <c r="F67" s="151" t="s">
        <v>30</v>
      </c>
      <c r="G67" s="151" t="s">
        <v>30</v>
      </c>
      <c r="H67" s="152" t="s">
        <v>30</v>
      </c>
      <c r="I67" s="152" t="s">
        <v>30</v>
      </c>
      <c r="J67" s="152" t="str">
        <f t="shared" si="9"/>
        <v>-</v>
      </c>
      <c r="K67" s="152" t="s">
        <v>30</v>
      </c>
      <c r="L67" s="152" t="s">
        <v>30</v>
      </c>
      <c r="M67" s="153" t="s">
        <v>30</v>
      </c>
      <c r="N67" s="151" t="s">
        <v>30</v>
      </c>
      <c r="O67" s="151" t="s">
        <v>30</v>
      </c>
      <c r="P67" s="151" t="s">
        <v>30</v>
      </c>
      <c r="Q67" s="151" t="s">
        <v>30</v>
      </c>
      <c r="R67" s="151" t="s">
        <v>30</v>
      </c>
      <c r="S67" s="154" t="s">
        <v>30</v>
      </c>
      <c r="T67" s="151" t="s">
        <v>30</v>
      </c>
      <c r="U67" s="152" t="s">
        <v>30</v>
      </c>
      <c r="V67" s="152" t="s">
        <v>30</v>
      </c>
      <c r="W67" s="153" t="s">
        <v>30</v>
      </c>
      <c r="X67" s="152" t="s">
        <v>30</v>
      </c>
      <c r="Y67" s="152" t="s">
        <v>30</v>
      </c>
      <c r="Z67" s="155" t="str">
        <f t="shared" si="10"/>
        <v>-</v>
      </c>
      <c r="AA67" s="156" t="str">
        <f t="shared" si="11"/>
        <v>-</v>
      </c>
      <c r="AB67" s="153" t="s">
        <v>30</v>
      </c>
      <c r="AC67" s="138"/>
      <c r="AD67" s="139" t="e">
        <f t="shared" si="12"/>
        <v>#VALUE!</v>
      </c>
      <c r="AE67" s="139" t="e">
        <f t="shared" si="13"/>
        <v>#VALUE!</v>
      </c>
      <c r="AF67" s="140" t="e">
        <f t="shared" si="14"/>
        <v>#VALUE!</v>
      </c>
      <c r="AG67" s="141" t="e">
        <f t="shared" si="15"/>
        <v>#VALUE!</v>
      </c>
      <c r="AH67" s="142" t="e">
        <f t="shared" si="16"/>
        <v>#VALUE!</v>
      </c>
      <c r="AI67" s="143" t="e">
        <f t="shared" si="17"/>
        <v>#VALUE!</v>
      </c>
      <c r="AJ67" s="144"/>
      <c r="AK67" s="144"/>
      <c r="AL67" s="144"/>
      <c r="AM67" s="144"/>
      <c r="AN67" s="144"/>
      <c r="AO67" s="144"/>
      <c r="AP67" s="144"/>
      <c r="AQ67" s="144"/>
      <c r="AR67" s="145"/>
      <c r="AS67" s="146"/>
    </row>
    <row r="68" spans="2:45" s="59" customFormat="1" ht="14.1" hidden="1" customHeight="1" x14ac:dyDescent="0.2">
      <c r="B68" s="149" t="s">
        <v>30</v>
      </c>
      <c r="C68" s="149" t="s">
        <v>30</v>
      </c>
      <c r="D68" s="150" t="s">
        <v>30</v>
      </c>
      <c r="E68" s="151" t="s">
        <v>30</v>
      </c>
      <c r="F68" s="151" t="s">
        <v>30</v>
      </c>
      <c r="G68" s="151" t="s">
        <v>30</v>
      </c>
      <c r="H68" s="152" t="s">
        <v>30</v>
      </c>
      <c r="I68" s="152" t="s">
        <v>30</v>
      </c>
      <c r="J68" s="152" t="str">
        <f t="shared" si="9"/>
        <v>-</v>
      </c>
      <c r="K68" s="152" t="s">
        <v>30</v>
      </c>
      <c r="L68" s="152" t="s">
        <v>30</v>
      </c>
      <c r="M68" s="153" t="s">
        <v>30</v>
      </c>
      <c r="N68" s="151" t="s">
        <v>30</v>
      </c>
      <c r="O68" s="151" t="s">
        <v>30</v>
      </c>
      <c r="P68" s="151" t="s">
        <v>30</v>
      </c>
      <c r="Q68" s="151" t="s">
        <v>30</v>
      </c>
      <c r="R68" s="151" t="s">
        <v>30</v>
      </c>
      <c r="S68" s="154" t="s">
        <v>30</v>
      </c>
      <c r="T68" s="151" t="s">
        <v>30</v>
      </c>
      <c r="U68" s="152" t="s">
        <v>30</v>
      </c>
      <c r="V68" s="152" t="s">
        <v>30</v>
      </c>
      <c r="W68" s="153" t="s">
        <v>30</v>
      </c>
      <c r="X68" s="152" t="s">
        <v>30</v>
      </c>
      <c r="Y68" s="152" t="s">
        <v>30</v>
      </c>
      <c r="Z68" s="155" t="str">
        <f t="shared" si="10"/>
        <v>-</v>
      </c>
      <c r="AA68" s="156" t="str">
        <f t="shared" si="11"/>
        <v>-</v>
      </c>
      <c r="AB68" s="153" t="s">
        <v>30</v>
      </c>
      <c r="AC68" s="138"/>
      <c r="AD68" s="139" t="e">
        <f t="shared" si="12"/>
        <v>#VALUE!</v>
      </c>
      <c r="AE68" s="139" t="e">
        <f t="shared" si="13"/>
        <v>#VALUE!</v>
      </c>
      <c r="AF68" s="140" t="e">
        <f t="shared" si="14"/>
        <v>#VALUE!</v>
      </c>
      <c r="AG68" s="141" t="e">
        <f t="shared" si="15"/>
        <v>#VALUE!</v>
      </c>
      <c r="AH68" s="142" t="e">
        <f t="shared" si="16"/>
        <v>#VALUE!</v>
      </c>
      <c r="AI68" s="143" t="e">
        <f t="shared" si="17"/>
        <v>#VALUE!</v>
      </c>
      <c r="AJ68" s="144"/>
      <c r="AK68" s="144"/>
      <c r="AL68" s="144"/>
      <c r="AM68" s="144"/>
      <c r="AN68" s="144"/>
      <c r="AO68" s="144"/>
      <c r="AP68" s="144"/>
      <c r="AQ68" s="144"/>
      <c r="AR68" s="145"/>
      <c r="AS68" s="146"/>
    </row>
    <row r="69" spans="2:45" s="59" customFormat="1" ht="14.1" hidden="1" customHeight="1" x14ac:dyDescent="0.2">
      <c r="B69" s="149" t="s">
        <v>30</v>
      </c>
      <c r="C69" s="149" t="s">
        <v>30</v>
      </c>
      <c r="D69" s="150" t="s">
        <v>30</v>
      </c>
      <c r="E69" s="151" t="s">
        <v>30</v>
      </c>
      <c r="F69" s="151" t="s">
        <v>30</v>
      </c>
      <c r="G69" s="151" t="s">
        <v>30</v>
      </c>
      <c r="H69" s="152" t="s">
        <v>30</v>
      </c>
      <c r="I69" s="152" t="s">
        <v>30</v>
      </c>
      <c r="J69" s="152" t="str">
        <f t="shared" si="9"/>
        <v>-</v>
      </c>
      <c r="K69" s="152" t="s">
        <v>30</v>
      </c>
      <c r="L69" s="152" t="s">
        <v>30</v>
      </c>
      <c r="M69" s="153" t="s">
        <v>30</v>
      </c>
      <c r="N69" s="151" t="s">
        <v>30</v>
      </c>
      <c r="O69" s="151" t="s">
        <v>30</v>
      </c>
      <c r="P69" s="151" t="s">
        <v>30</v>
      </c>
      <c r="Q69" s="151" t="s">
        <v>30</v>
      </c>
      <c r="R69" s="151" t="s">
        <v>30</v>
      </c>
      <c r="S69" s="154" t="s">
        <v>30</v>
      </c>
      <c r="T69" s="151" t="s">
        <v>30</v>
      </c>
      <c r="U69" s="152" t="s">
        <v>30</v>
      </c>
      <c r="V69" s="152" t="s">
        <v>30</v>
      </c>
      <c r="W69" s="153" t="s">
        <v>30</v>
      </c>
      <c r="X69" s="152" t="s">
        <v>30</v>
      </c>
      <c r="Y69" s="152" t="s">
        <v>30</v>
      </c>
      <c r="Z69" s="155" t="str">
        <f t="shared" si="10"/>
        <v>-</v>
      </c>
      <c r="AA69" s="156" t="str">
        <f t="shared" si="11"/>
        <v>-</v>
      </c>
      <c r="AB69" s="153" t="s">
        <v>30</v>
      </c>
      <c r="AC69" s="138"/>
      <c r="AD69" s="139" t="e">
        <f t="shared" si="12"/>
        <v>#VALUE!</v>
      </c>
      <c r="AE69" s="139" t="e">
        <f t="shared" si="13"/>
        <v>#VALUE!</v>
      </c>
      <c r="AF69" s="140" t="e">
        <f t="shared" si="14"/>
        <v>#VALUE!</v>
      </c>
      <c r="AG69" s="141" t="e">
        <f t="shared" si="15"/>
        <v>#VALUE!</v>
      </c>
      <c r="AH69" s="142" t="e">
        <f t="shared" si="16"/>
        <v>#VALUE!</v>
      </c>
      <c r="AI69" s="143" t="e">
        <f t="shared" si="17"/>
        <v>#VALUE!</v>
      </c>
      <c r="AJ69" s="144"/>
      <c r="AK69" s="144"/>
      <c r="AL69" s="144"/>
      <c r="AM69" s="144"/>
      <c r="AN69" s="144"/>
      <c r="AO69" s="144"/>
      <c r="AP69" s="144"/>
      <c r="AQ69" s="144"/>
      <c r="AR69" s="145"/>
      <c r="AS69" s="146"/>
    </row>
    <row r="70" spans="2:45" s="59" customFormat="1" ht="14.1" hidden="1" customHeight="1" x14ac:dyDescent="0.2">
      <c r="B70" s="149" t="s">
        <v>30</v>
      </c>
      <c r="C70" s="149" t="s">
        <v>30</v>
      </c>
      <c r="D70" s="150" t="s">
        <v>30</v>
      </c>
      <c r="E70" s="151" t="s">
        <v>30</v>
      </c>
      <c r="F70" s="151" t="s">
        <v>30</v>
      </c>
      <c r="G70" s="151" t="s">
        <v>30</v>
      </c>
      <c r="H70" s="152" t="s">
        <v>30</v>
      </c>
      <c r="I70" s="152" t="s">
        <v>30</v>
      </c>
      <c r="J70" s="152" t="str">
        <f t="shared" si="9"/>
        <v>-</v>
      </c>
      <c r="K70" s="152" t="s">
        <v>30</v>
      </c>
      <c r="L70" s="152" t="s">
        <v>30</v>
      </c>
      <c r="M70" s="153" t="s">
        <v>30</v>
      </c>
      <c r="N70" s="151" t="s">
        <v>30</v>
      </c>
      <c r="O70" s="151" t="s">
        <v>30</v>
      </c>
      <c r="P70" s="151" t="s">
        <v>30</v>
      </c>
      <c r="Q70" s="151" t="s">
        <v>30</v>
      </c>
      <c r="R70" s="151" t="s">
        <v>30</v>
      </c>
      <c r="S70" s="154" t="s">
        <v>30</v>
      </c>
      <c r="T70" s="151" t="s">
        <v>30</v>
      </c>
      <c r="U70" s="152" t="s">
        <v>30</v>
      </c>
      <c r="V70" s="152" t="s">
        <v>30</v>
      </c>
      <c r="W70" s="153" t="s">
        <v>30</v>
      </c>
      <c r="X70" s="152" t="s">
        <v>30</v>
      </c>
      <c r="Y70" s="152" t="s">
        <v>30</v>
      </c>
      <c r="Z70" s="155" t="str">
        <f t="shared" si="10"/>
        <v>-</v>
      </c>
      <c r="AA70" s="156" t="str">
        <f t="shared" si="11"/>
        <v>-</v>
      </c>
      <c r="AB70" s="153" t="s">
        <v>30</v>
      </c>
      <c r="AC70" s="138"/>
      <c r="AD70" s="139" t="e">
        <f t="shared" si="12"/>
        <v>#VALUE!</v>
      </c>
      <c r="AE70" s="139" t="e">
        <f t="shared" si="13"/>
        <v>#VALUE!</v>
      </c>
      <c r="AF70" s="140" t="e">
        <f t="shared" si="14"/>
        <v>#VALUE!</v>
      </c>
      <c r="AG70" s="141" t="e">
        <f t="shared" si="15"/>
        <v>#VALUE!</v>
      </c>
      <c r="AH70" s="142" t="e">
        <f t="shared" si="16"/>
        <v>#VALUE!</v>
      </c>
      <c r="AI70" s="143" t="e">
        <f t="shared" si="17"/>
        <v>#VALUE!</v>
      </c>
      <c r="AJ70" s="144"/>
      <c r="AK70" s="144"/>
      <c r="AL70" s="144"/>
      <c r="AM70" s="144"/>
      <c r="AN70" s="144"/>
      <c r="AO70" s="144"/>
      <c r="AP70" s="144"/>
      <c r="AQ70" s="144"/>
      <c r="AR70" s="145"/>
      <c r="AS70" s="146"/>
    </row>
    <row r="71" spans="2:45" s="59" customFormat="1" ht="14.1" hidden="1" customHeight="1" x14ac:dyDescent="0.2">
      <c r="B71" s="149" t="s">
        <v>30</v>
      </c>
      <c r="C71" s="149" t="s">
        <v>30</v>
      </c>
      <c r="D71" s="150" t="s">
        <v>30</v>
      </c>
      <c r="E71" s="151" t="s">
        <v>30</v>
      </c>
      <c r="F71" s="151" t="s">
        <v>30</v>
      </c>
      <c r="G71" s="151" t="s">
        <v>30</v>
      </c>
      <c r="H71" s="152" t="s">
        <v>30</v>
      </c>
      <c r="I71" s="152" t="s">
        <v>30</v>
      </c>
      <c r="J71" s="152" t="str">
        <f t="shared" si="9"/>
        <v>-</v>
      </c>
      <c r="K71" s="152" t="s">
        <v>30</v>
      </c>
      <c r="L71" s="152" t="s">
        <v>30</v>
      </c>
      <c r="M71" s="153" t="s">
        <v>30</v>
      </c>
      <c r="N71" s="151" t="s">
        <v>30</v>
      </c>
      <c r="O71" s="151" t="s">
        <v>30</v>
      </c>
      <c r="P71" s="151" t="s">
        <v>30</v>
      </c>
      <c r="Q71" s="151" t="s">
        <v>30</v>
      </c>
      <c r="R71" s="151" t="s">
        <v>30</v>
      </c>
      <c r="S71" s="154" t="s">
        <v>30</v>
      </c>
      <c r="T71" s="151" t="s">
        <v>30</v>
      </c>
      <c r="U71" s="152" t="s">
        <v>30</v>
      </c>
      <c r="V71" s="152" t="s">
        <v>30</v>
      </c>
      <c r="W71" s="153" t="s">
        <v>30</v>
      </c>
      <c r="X71" s="152" t="s">
        <v>30</v>
      </c>
      <c r="Y71" s="152" t="s">
        <v>30</v>
      </c>
      <c r="Z71" s="155" t="str">
        <f t="shared" si="10"/>
        <v>-</v>
      </c>
      <c r="AA71" s="156" t="str">
        <f t="shared" si="11"/>
        <v>-</v>
      </c>
      <c r="AB71" s="153" t="s">
        <v>30</v>
      </c>
      <c r="AC71" s="138"/>
      <c r="AD71" s="139" t="e">
        <f t="shared" si="12"/>
        <v>#VALUE!</v>
      </c>
      <c r="AE71" s="139" t="e">
        <f t="shared" si="13"/>
        <v>#VALUE!</v>
      </c>
      <c r="AF71" s="140" t="e">
        <f t="shared" si="14"/>
        <v>#VALUE!</v>
      </c>
      <c r="AG71" s="141" t="e">
        <f t="shared" si="15"/>
        <v>#VALUE!</v>
      </c>
      <c r="AH71" s="142" t="e">
        <f t="shared" si="16"/>
        <v>#VALUE!</v>
      </c>
      <c r="AI71" s="143" t="e">
        <f t="shared" si="17"/>
        <v>#VALUE!</v>
      </c>
      <c r="AJ71" s="144"/>
      <c r="AK71" s="144"/>
      <c r="AL71" s="144"/>
      <c r="AM71" s="144"/>
      <c r="AN71" s="144"/>
      <c r="AO71" s="144"/>
      <c r="AP71" s="144"/>
      <c r="AQ71" s="144"/>
      <c r="AR71" s="145"/>
      <c r="AS71" s="146"/>
    </row>
    <row r="72" spans="2:45" s="59" customFormat="1" ht="14.1" hidden="1" customHeight="1" x14ac:dyDescent="0.2">
      <c r="B72" s="149" t="s">
        <v>30</v>
      </c>
      <c r="C72" s="149" t="s">
        <v>30</v>
      </c>
      <c r="D72" s="150" t="s">
        <v>30</v>
      </c>
      <c r="E72" s="151" t="s">
        <v>30</v>
      </c>
      <c r="F72" s="151" t="s">
        <v>30</v>
      </c>
      <c r="G72" s="151" t="s">
        <v>30</v>
      </c>
      <c r="H72" s="152" t="s">
        <v>30</v>
      </c>
      <c r="I72" s="152" t="s">
        <v>30</v>
      </c>
      <c r="J72" s="152" t="str">
        <f t="shared" si="9"/>
        <v>-</v>
      </c>
      <c r="K72" s="152" t="s">
        <v>30</v>
      </c>
      <c r="L72" s="152" t="s">
        <v>30</v>
      </c>
      <c r="M72" s="153" t="s">
        <v>30</v>
      </c>
      <c r="N72" s="151" t="s">
        <v>30</v>
      </c>
      <c r="O72" s="151" t="s">
        <v>30</v>
      </c>
      <c r="P72" s="151" t="s">
        <v>30</v>
      </c>
      <c r="Q72" s="151" t="s">
        <v>30</v>
      </c>
      <c r="R72" s="151" t="s">
        <v>30</v>
      </c>
      <c r="S72" s="154" t="s">
        <v>30</v>
      </c>
      <c r="T72" s="151" t="s">
        <v>30</v>
      </c>
      <c r="U72" s="152" t="s">
        <v>30</v>
      </c>
      <c r="V72" s="152" t="s">
        <v>30</v>
      </c>
      <c r="W72" s="153" t="s">
        <v>30</v>
      </c>
      <c r="X72" s="152" t="s">
        <v>30</v>
      </c>
      <c r="Y72" s="152" t="s">
        <v>30</v>
      </c>
      <c r="Z72" s="155" t="str">
        <f t="shared" si="10"/>
        <v>-</v>
      </c>
      <c r="AA72" s="156" t="str">
        <f t="shared" si="11"/>
        <v>-</v>
      </c>
      <c r="AB72" s="153" t="s">
        <v>30</v>
      </c>
      <c r="AC72" s="138"/>
      <c r="AD72" s="139" t="e">
        <f t="shared" si="12"/>
        <v>#VALUE!</v>
      </c>
      <c r="AE72" s="139" t="e">
        <f t="shared" si="13"/>
        <v>#VALUE!</v>
      </c>
      <c r="AF72" s="140" t="e">
        <f t="shared" si="14"/>
        <v>#VALUE!</v>
      </c>
      <c r="AG72" s="141" t="e">
        <f t="shared" si="15"/>
        <v>#VALUE!</v>
      </c>
      <c r="AH72" s="142" t="e">
        <f t="shared" si="16"/>
        <v>#VALUE!</v>
      </c>
      <c r="AI72" s="143" t="e">
        <f t="shared" si="17"/>
        <v>#VALUE!</v>
      </c>
      <c r="AJ72" s="144"/>
      <c r="AK72" s="144"/>
      <c r="AL72" s="144"/>
      <c r="AM72" s="144"/>
      <c r="AN72" s="144"/>
      <c r="AO72" s="144"/>
      <c r="AP72" s="144"/>
      <c r="AQ72" s="144"/>
      <c r="AR72" s="145"/>
      <c r="AS72" s="146"/>
    </row>
    <row r="73" spans="2:45" s="59" customFormat="1" ht="14.1" hidden="1" customHeight="1" x14ac:dyDescent="0.2">
      <c r="B73" s="149" t="s">
        <v>30</v>
      </c>
      <c r="C73" s="149" t="s">
        <v>30</v>
      </c>
      <c r="D73" s="150" t="s">
        <v>30</v>
      </c>
      <c r="E73" s="151" t="s">
        <v>30</v>
      </c>
      <c r="F73" s="151" t="s">
        <v>30</v>
      </c>
      <c r="G73" s="151" t="s">
        <v>30</v>
      </c>
      <c r="H73" s="152" t="s">
        <v>30</v>
      </c>
      <c r="I73" s="152" t="s">
        <v>30</v>
      </c>
      <c r="J73" s="152" t="str">
        <f t="shared" si="9"/>
        <v>-</v>
      </c>
      <c r="K73" s="152" t="s">
        <v>30</v>
      </c>
      <c r="L73" s="152" t="s">
        <v>30</v>
      </c>
      <c r="M73" s="153" t="s">
        <v>30</v>
      </c>
      <c r="N73" s="151" t="s">
        <v>30</v>
      </c>
      <c r="O73" s="151" t="s">
        <v>30</v>
      </c>
      <c r="P73" s="151" t="s">
        <v>30</v>
      </c>
      <c r="Q73" s="151" t="s">
        <v>30</v>
      </c>
      <c r="R73" s="151" t="s">
        <v>30</v>
      </c>
      <c r="S73" s="154" t="s">
        <v>30</v>
      </c>
      <c r="T73" s="151" t="s">
        <v>30</v>
      </c>
      <c r="U73" s="152" t="s">
        <v>30</v>
      </c>
      <c r="V73" s="152" t="s">
        <v>30</v>
      </c>
      <c r="W73" s="153" t="s">
        <v>30</v>
      </c>
      <c r="X73" s="152" t="s">
        <v>30</v>
      </c>
      <c r="Y73" s="152" t="s">
        <v>30</v>
      </c>
      <c r="Z73" s="155" t="str">
        <f t="shared" si="10"/>
        <v>-</v>
      </c>
      <c r="AA73" s="156" t="str">
        <f t="shared" si="11"/>
        <v>-</v>
      </c>
      <c r="AB73" s="153" t="s">
        <v>30</v>
      </c>
      <c r="AC73" s="138"/>
      <c r="AD73" s="139" t="e">
        <f t="shared" si="12"/>
        <v>#VALUE!</v>
      </c>
      <c r="AE73" s="139" t="e">
        <f t="shared" si="13"/>
        <v>#VALUE!</v>
      </c>
      <c r="AF73" s="140" t="e">
        <f t="shared" si="14"/>
        <v>#VALUE!</v>
      </c>
      <c r="AG73" s="141" t="e">
        <f t="shared" si="15"/>
        <v>#VALUE!</v>
      </c>
      <c r="AH73" s="142" t="e">
        <f t="shared" si="16"/>
        <v>#VALUE!</v>
      </c>
      <c r="AI73" s="143" t="e">
        <f t="shared" si="17"/>
        <v>#VALUE!</v>
      </c>
      <c r="AJ73" s="144"/>
      <c r="AK73" s="144"/>
      <c r="AL73" s="144"/>
      <c r="AM73" s="144"/>
      <c r="AN73" s="144"/>
      <c r="AO73" s="144"/>
      <c r="AP73" s="144"/>
      <c r="AQ73" s="144"/>
      <c r="AR73" s="145"/>
      <c r="AS73" s="146"/>
    </row>
    <row r="74" spans="2:45" s="59" customFormat="1" ht="14.1" hidden="1" customHeight="1" x14ac:dyDescent="0.2">
      <c r="B74" s="149" t="s">
        <v>30</v>
      </c>
      <c r="C74" s="149" t="s">
        <v>30</v>
      </c>
      <c r="D74" s="150" t="s">
        <v>30</v>
      </c>
      <c r="E74" s="151" t="s">
        <v>30</v>
      </c>
      <c r="F74" s="151" t="s">
        <v>30</v>
      </c>
      <c r="G74" s="151" t="s">
        <v>30</v>
      </c>
      <c r="H74" s="152" t="s">
        <v>30</v>
      </c>
      <c r="I74" s="152" t="s">
        <v>30</v>
      </c>
      <c r="J74" s="152" t="str">
        <f t="shared" si="9"/>
        <v>-</v>
      </c>
      <c r="K74" s="152" t="s">
        <v>30</v>
      </c>
      <c r="L74" s="152" t="s">
        <v>30</v>
      </c>
      <c r="M74" s="153" t="s">
        <v>30</v>
      </c>
      <c r="N74" s="151" t="s">
        <v>30</v>
      </c>
      <c r="O74" s="151" t="s">
        <v>30</v>
      </c>
      <c r="P74" s="151" t="s">
        <v>30</v>
      </c>
      <c r="Q74" s="151" t="s">
        <v>30</v>
      </c>
      <c r="R74" s="151" t="s">
        <v>30</v>
      </c>
      <c r="S74" s="154" t="s">
        <v>30</v>
      </c>
      <c r="T74" s="151" t="s">
        <v>30</v>
      </c>
      <c r="U74" s="152" t="s">
        <v>30</v>
      </c>
      <c r="V74" s="152" t="s">
        <v>30</v>
      </c>
      <c r="W74" s="153" t="s">
        <v>30</v>
      </c>
      <c r="X74" s="152" t="s">
        <v>30</v>
      </c>
      <c r="Y74" s="152" t="s">
        <v>30</v>
      </c>
      <c r="Z74" s="155" t="str">
        <f t="shared" si="10"/>
        <v>-</v>
      </c>
      <c r="AA74" s="156" t="str">
        <f t="shared" si="11"/>
        <v>-</v>
      </c>
      <c r="AB74" s="153" t="s">
        <v>30</v>
      </c>
      <c r="AC74" s="138"/>
      <c r="AD74" s="139" t="e">
        <f t="shared" si="12"/>
        <v>#VALUE!</v>
      </c>
      <c r="AE74" s="139" t="e">
        <f t="shared" si="13"/>
        <v>#VALUE!</v>
      </c>
      <c r="AF74" s="140" t="e">
        <f t="shared" si="14"/>
        <v>#VALUE!</v>
      </c>
      <c r="AG74" s="141" t="e">
        <f t="shared" si="15"/>
        <v>#VALUE!</v>
      </c>
      <c r="AH74" s="142" t="e">
        <f t="shared" si="16"/>
        <v>#VALUE!</v>
      </c>
      <c r="AI74" s="143" t="e">
        <f t="shared" si="17"/>
        <v>#VALUE!</v>
      </c>
      <c r="AJ74" s="144"/>
      <c r="AK74" s="144"/>
      <c r="AL74" s="144"/>
      <c r="AM74" s="144"/>
      <c r="AN74" s="144"/>
      <c r="AO74" s="144"/>
      <c r="AP74" s="144"/>
      <c r="AQ74" s="144"/>
      <c r="AR74" s="145"/>
      <c r="AS74" s="146"/>
    </row>
    <row r="75" spans="2:45" s="59" customFormat="1" ht="14.1" hidden="1" customHeight="1" x14ac:dyDescent="0.2">
      <c r="B75" s="149" t="s">
        <v>30</v>
      </c>
      <c r="C75" s="149" t="s">
        <v>30</v>
      </c>
      <c r="D75" s="150" t="s">
        <v>30</v>
      </c>
      <c r="E75" s="151" t="s">
        <v>30</v>
      </c>
      <c r="F75" s="151" t="s">
        <v>30</v>
      </c>
      <c r="G75" s="151" t="s">
        <v>30</v>
      </c>
      <c r="H75" s="152" t="s">
        <v>30</v>
      </c>
      <c r="I75" s="152" t="s">
        <v>30</v>
      </c>
      <c r="J75" s="152" t="str">
        <f t="shared" si="9"/>
        <v>-</v>
      </c>
      <c r="K75" s="152" t="s">
        <v>30</v>
      </c>
      <c r="L75" s="152" t="s">
        <v>30</v>
      </c>
      <c r="M75" s="153" t="s">
        <v>30</v>
      </c>
      <c r="N75" s="151" t="s">
        <v>30</v>
      </c>
      <c r="O75" s="151" t="s">
        <v>30</v>
      </c>
      <c r="P75" s="151" t="s">
        <v>30</v>
      </c>
      <c r="Q75" s="151" t="s">
        <v>30</v>
      </c>
      <c r="R75" s="151" t="s">
        <v>30</v>
      </c>
      <c r="S75" s="154" t="s">
        <v>30</v>
      </c>
      <c r="T75" s="151" t="s">
        <v>30</v>
      </c>
      <c r="U75" s="152" t="s">
        <v>30</v>
      </c>
      <c r="V75" s="152" t="s">
        <v>30</v>
      </c>
      <c r="W75" s="153" t="s">
        <v>30</v>
      </c>
      <c r="X75" s="152" t="s">
        <v>30</v>
      </c>
      <c r="Y75" s="152" t="s">
        <v>30</v>
      </c>
      <c r="Z75" s="155" t="str">
        <f t="shared" si="10"/>
        <v>-</v>
      </c>
      <c r="AA75" s="156" t="str">
        <f t="shared" si="11"/>
        <v>-</v>
      </c>
      <c r="AB75" s="153" t="s">
        <v>30</v>
      </c>
      <c r="AC75" s="138"/>
      <c r="AD75" s="139" t="e">
        <f t="shared" si="12"/>
        <v>#VALUE!</v>
      </c>
      <c r="AE75" s="139" t="e">
        <f t="shared" si="13"/>
        <v>#VALUE!</v>
      </c>
      <c r="AF75" s="140" t="e">
        <f t="shared" si="14"/>
        <v>#VALUE!</v>
      </c>
      <c r="AG75" s="141" t="e">
        <f t="shared" si="15"/>
        <v>#VALUE!</v>
      </c>
      <c r="AH75" s="142" t="e">
        <f t="shared" si="16"/>
        <v>#VALUE!</v>
      </c>
      <c r="AI75" s="143" t="e">
        <f t="shared" si="17"/>
        <v>#VALUE!</v>
      </c>
      <c r="AJ75" s="144"/>
      <c r="AK75" s="144"/>
      <c r="AL75" s="144"/>
      <c r="AM75" s="144"/>
      <c r="AN75" s="144"/>
      <c r="AO75" s="144"/>
      <c r="AP75" s="144"/>
      <c r="AQ75" s="144"/>
      <c r="AR75" s="145"/>
      <c r="AS75" s="146"/>
    </row>
    <row r="76" spans="2:45" s="59" customFormat="1" ht="14.1" hidden="1" customHeight="1" x14ac:dyDescent="0.2">
      <c r="B76" s="149" t="s">
        <v>30</v>
      </c>
      <c r="C76" s="149" t="s">
        <v>30</v>
      </c>
      <c r="D76" s="150" t="s">
        <v>30</v>
      </c>
      <c r="E76" s="151" t="s">
        <v>30</v>
      </c>
      <c r="F76" s="151" t="s">
        <v>30</v>
      </c>
      <c r="G76" s="151" t="s">
        <v>30</v>
      </c>
      <c r="H76" s="152" t="s">
        <v>30</v>
      </c>
      <c r="I76" s="152" t="s">
        <v>30</v>
      </c>
      <c r="J76" s="152" t="str">
        <f t="shared" si="9"/>
        <v>-</v>
      </c>
      <c r="K76" s="152" t="s">
        <v>30</v>
      </c>
      <c r="L76" s="152" t="s">
        <v>30</v>
      </c>
      <c r="M76" s="153" t="s">
        <v>30</v>
      </c>
      <c r="N76" s="151" t="s">
        <v>30</v>
      </c>
      <c r="O76" s="151" t="s">
        <v>30</v>
      </c>
      <c r="P76" s="151" t="s">
        <v>30</v>
      </c>
      <c r="Q76" s="151" t="s">
        <v>30</v>
      </c>
      <c r="R76" s="151" t="s">
        <v>30</v>
      </c>
      <c r="S76" s="154" t="s">
        <v>30</v>
      </c>
      <c r="T76" s="151" t="s">
        <v>30</v>
      </c>
      <c r="U76" s="152" t="s">
        <v>30</v>
      </c>
      <c r="V76" s="152" t="s">
        <v>30</v>
      </c>
      <c r="W76" s="153" t="s">
        <v>30</v>
      </c>
      <c r="X76" s="152" t="s">
        <v>30</v>
      </c>
      <c r="Y76" s="152" t="s">
        <v>30</v>
      </c>
      <c r="Z76" s="155" t="str">
        <f t="shared" si="10"/>
        <v>-</v>
      </c>
      <c r="AA76" s="156" t="str">
        <f t="shared" si="11"/>
        <v>-</v>
      </c>
      <c r="AB76" s="153" t="s">
        <v>30</v>
      </c>
      <c r="AC76" s="138"/>
      <c r="AD76" s="139" t="e">
        <f t="shared" si="12"/>
        <v>#VALUE!</v>
      </c>
      <c r="AE76" s="139" t="e">
        <f t="shared" si="13"/>
        <v>#VALUE!</v>
      </c>
      <c r="AF76" s="140" t="e">
        <f t="shared" si="14"/>
        <v>#VALUE!</v>
      </c>
      <c r="AG76" s="141" t="e">
        <f t="shared" si="15"/>
        <v>#VALUE!</v>
      </c>
      <c r="AH76" s="142" t="e">
        <f t="shared" si="16"/>
        <v>#VALUE!</v>
      </c>
      <c r="AI76" s="143" t="e">
        <f t="shared" si="17"/>
        <v>#VALUE!</v>
      </c>
      <c r="AJ76" s="144"/>
      <c r="AK76" s="144"/>
      <c r="AL76" s="144"/>
      <c r="AM76" s="144"/>
      <c r="AN76" s="144"/>
      <c r="AO76" s="144"/>
      <c r="AP76" s="144"/>
      <c r="AQ76" s="144"/>
      <c r="AR76" s="145"/>
      <c r="AS76" s="146"/>
    </row>
    <row r="77" spans="2:45" s="59" customFormat="1" ht="14.1" hidden="1" customHeight="1" x14ac:dyDescent="0.2">
      <c r="B77" s="149" t="s">
        <v>30</v>
      </c>
      <c r="C77" s="149" t="s">
        <v>30</v>
      </c>
      <c r="D77" s="150" t="s">
        <v>30</v>
      </c>
      <c r="E77" s="151" t="s">
        <v>30</v>
      </c>
      <c r="F77" s="151" t="s">
        <v>30</v>
      </c>
      <c r="G77" s="151" t="s">
        <v>30</v>
      </c>
      <c r="H77" s="152" t="s">
        <v>30</v>
      </c>
      <c r="I77" s="152" t="s">
        <v>30</v>
      </c>
      <c r="J77" s="152" t="str">
        <f t="shared" si="9"/>
        <v>-</v>
      </c>
      <c r="K77" s="152" t="s">
        <v>30</v>
      </c>
      <c r="L77" s="152" t="s">
        <v>30</v>
      </c>
      <c r="M77" s="153" t="s">
        <v>30</v>
      </c>
      <c r="N77" s="151" t="s">
        <v>30</v>
      </c>
      <c r="O77" s="151" t="s">
        <v>30</v>
      </c>
      <c r="P77" s="151" t="s">
        <v>30</v>
      </c>
      <c r="Q77" s="151" t="s">
        <v>30</v>
      </c>
      <c r="R77" s="151" t="s">
        <v>30</v>
      </c>
      <c r="S77" s="154" t="s">
        <v>30</v>
      </c>
      <c r="T77" s="151" t="s">
        <v>30</v>
      </c>
      <c r="U77" s="152" t="s">
        <v>30</v>
      </c>
      <c r="V77" s="152" t="s">
        <v>30</v>
      </c>
      <c r="W77" s="153" t="s">
        <v>30</v>
      </c>
      <c r="X77" s="152" t="s">
        <v>30</v>
      </c>
      <c r="Y77" s="152" t="s">
        <v>30</v>
      </c>
      <c r="Z77" s="155" t="str">
        <f t="shared" si="10"/>
        <v>-</v>
      </c>
      <c r="AA77" s="156" t="str">
        <f t="shared" si="11"/>
        <v>-</v>
      </c>
      <c r="AB77" s="153" t="s">
        <v>30</v>
      </c>
      <c r="AC77" s="138"/>
      <c r="AD77" s="139" t="e">
        <f t="shared" si="12"/>
        <v>#VALUE!</v>
      </c>
      <c r="AE77" s="139" t="e">
        <f t="shared" si="13"/>
        <v>#VALUE!</v>
      </c>
      <c r="AF77" s="140" t="e">
        <f t="shared" si="14"/>
        <v>#VALUE!</v>
      </c>
      <c r="AG77" s="141" t="e">
        <f t="shared" si="15"/>
        <v>#VALUE!</v>
      </c>
      <c r="AH77" s="142" t="e">
        <f t="shared" si="16"/>
        <v>#VALUE!</v>
      </c>
      <c r="AI77" s="143" t="e">
        <f t="shared" si="17"/>
        <v>#VALUE!</v>
      </c>
      <c r="AJ77" s="144"/>
      <c r="AK77" s="144"/>
      <c r="AL77" s="144"/>
      <c r="AM77" s="144"/>
      <c r="AN77" s="144"/>
      <c r="AO77" s="144"/>
      <c r="AP77" s="144"/>
      <c r="AQ77" s="144"/>
      <c r="AR77" s="145"/>
      <c r="AS77" s="146"/>
    </row>
    <row r="78" spans="2:45" s="59" customFormat="1" ht="14.1" hidden="1" customHeight="1" x14ac:dyDescent="0.2">
      <c r="B78" s="149" t="s">
        <v>30</v>
      </c>
      <c r="C78" s="149" t="s">
        <v>30</v>
      </c>
      <c r="D78" s="150" t="s">
        <v>30</v>
      </c>
      <c r="E78" s="151" t="s">
        <v>30</v>
      </c>
      <c r="F78" s="151" t="s">
        <v>30</v>
      </c>
      <c r="G78" s="151" t="s">
        <v>30</v>
      </c>
      <c r="H78" s="152" t="s">
        <v>30</v>
      </c>
      <c r="I78" s="152" t="s">
        <v>30</v>
      </c>
      <c r="J78" s="152" t="str">
        <f t="shared" si="9"/>
        <v>-</v>
      </c>
      <c r="K78" s="152" t="s">
        <v>30</v>
      </c>
      <c r="L78" s="152" t="s">
        <v>30</v>
      </c>
      <c r="M78" s="153" t="s">
        <v>30</v>
      </c>
      <c r="N78" s="151" t="s">
        <v>30</v>
      </c>
      <c r="O78" s="151" t="s">
        <v>30</v>
      </c>
      <c r="P78" s="151" t="s">
        <v>30</v>
      </c>
      <c r="Q78" s="151" t="s">
        <v>30</v>
      </c>
      <c r="R78" s="151" t="s">
        <v>30</v>
      </c>
      <c r="S78" s="154" t="s">
        <v>30</v>
      </c>
      <c r="T78" s="151" t="s">
        <v>30</v>
      </c>
      <c r="U78" s="152" t="s">
        <v>30</v>
      </c>
      <c r="V78" s="152" t="s">
        <v>30</v>
      </c>
      <c r="W78" s="153" t="s">
        <v>30</v>
      </c>
      <c r="X78" s="152" t="s">
        <v>30</v>
      </c>
      <c r="Y78" s="152" t="s">
        <v>30</v>
      </c>
      <c r="Z78" s="155" t="str">
        <f t="shared" si="10"/>
        <v>-</v>
      </c>
      <c r="AA78" s="156" t="str">
        <f t="shared" si="11"/>
        <v>-</v>
      </c>
      <c r="AB78" s="153" t="s">
        <v>30</v>
      </c>
      <c r="AC78" s="138"/>
      <c r="AD78" s="139" t="e">
        <f t="shared" si="12"/>
        <v>#VALUE!</v>
      </c>
      <c r="AE78" s="139" t="e">
        <f t="shared" si="13"/>
        <v>#VALUE!</v>
      </c>
      <c r="AF78" s="140" t="e">
        <f t="shared" si="14"/>
        <v>#VALUE!</v>
      </c>
      <c r="AG78" s="141" t="e">
        <f t="shared" si="15"/>
        <v>#VALUE!</v>
      </c>
      <c r="AH78" s="142" t="e">
        <f t="shared" si="16"/>
        <v>#VALUE!</v>
      </c>
      <c r="AI78" s="143" t="e">
        <f t="shared" si="17"/>
        <v>#VALUE!</v>
      </c>
      <c r="AJ78" s="144"/>
      <c r="AK78" s="144"/>
      <c r="AL78" s="144"/>
      <c r="AM78" s="144"/>
      <c r="AN78" s="144"/>
      <c r="AO78" s="144"/>
      <c r="AP78" s="144"/>
      <c r="AQ78" s="144"/>
      <c r="AR78" s="145"/>
      <c r="AS78" s="146"/>
    </row>
    <row r="79" spans="2:45" s="59" customFormat="1" ht="14.1" hidden="1" customHeight="1" x14ac:dyDescent="0.2">
      <c r="B79" s="149" t="s">
        <v>30</v>
      </c>
      <c r="C79" s="149" t="s">
        <v>30</v>
      </c>
      <c r="D79" s="150" t="s">
        <v>30</v>
      </c>
      <c r="E79" s="151" t="s">
        <v>30</v>
      </c>
      <c r="F79" s="151" t="s">
        <v>30</v>
      </c>
      <c r="G79" s="151" t="s">
        <v>30</v>
      </c>
      <c r="H79" s="152" t="s">
        <v>30</v>
      </c>
      <c r="I79" s="152" t="s">
        <v>30</v>
      </c>
      <c r="J79" s="152" t="str">
        <f t="shared" si="9"/>
        <v>-</v>
      </c>
      <c r="K79" s="152" t="s">
        <v>30</v>
      </c>
      <c r="L79" s="152" t="s">
        <v>30</v>
      </c>
      <c r="M79" s="153" t="s">
        <v>30</v>
      </c>
      <c r="N79" s="151" t="s">
        <v>30</v>
      </c>
      <c r="O79" s="151" t="s">
        <v>30</v>
      </c>
      <c r="P79" s="151" t="s">
        <v>30</v>
      </c>
      <c r="Q79" s="151" t="s">
        <v>30</v>
      </c>
      <c r="R79" s="151" t="s">
        <v>30</v>
      </c>
      <c r="S79" s="154" t="s">
        <v>30</v>
      </c>
      <c r="T79" s="151" t="s">
        <v>30</v>
      </c>
      <c r="U79" s="152" t="s">
        <v>30</v>
      </c>
      <c r="V79" s="152" t="s">
        <v>30</v>
      </c>
      <c r="W79" s="153" t="s">
        <v>30</v>
      </c>
      <c r="X79" s="152" t="s">
        <v>30</v>
      </c>
      <c r="Y79" s="152" t="s">
        <v>30</v>
      </c>
      <c r="Z79" s="155" t="str">
        <f t="shared" si="10"/>
        <v>-</v>
      </c>
      <c r="AA79" s="156" t="str">
        <f t="shared" si="11"/>
        <v>-</v>
      </c>
      <c r="AB79" s="153" t="s">
        <v>30</v>
      </c>
      <c r="AC79" s="138"/>
      <c r="AD79" s="139" t="e">
        <f t="shared" si="12"/>
        <v>#VALUE!</v>
      </c>
      <c r="AE79" s="139" t="e">
        <f t="shared" si="13"/>
        <v>#VALUE!</v>
      </c>
      <c r="AF79" s="140" t="e">
        <f t="shared" si="14"/>
        <v>#VALUE!</v>
      </c>
      <c r="AG79" s="141" t="e">
        <f t="shared" si="15"/>
        <v>#VALUE!</v>
      </c>
      <c r="AH79" s="142" t="e">
        <f t="shared" si="16"/>
        <v>#VALUE!</v>
      </c>
      <c r="AI79" s="143" t="e">
        <f t="shared" si="17"/>
        <v>#VALUE!</v>
      </c>
      <c r="AJ79" s="144"/>
      <c r="AK79" s="144"/>
      <c r="AL79" s="144"/>
      <c r="AM79" s="144"/>
      <c r="AN79" s="144"/>
      <c r="AO79" s="144"/>
      <c r="AP79" s="144"/>
      <c r="AQ79" s="144"/>
      <c r="AR79" s="145"/>
      <c r="AS79" s="146"/>
    </row>
    <row r="80" spans="2:45" s="59" customFormat="1" ht="14.1" hidden="1" customHeight="1" x14ac:dyDescent="0.2">
      <c r="B80" s="149" t="s">
        <v>30</v>
      </c>
      <c r="C80" s="149" t="s">
        <v>30</v>
      </c>
      <c r="D80" s="150" t="s">
        <v>30</v>
      </c>
      <c r="E80" s="151" t="s">
        <v>30</v>
      </c>
      <c r="F80" s="151" t="s">
        <v>30</v>
      </c>
      <c r="G80" s="151" t="s">
        <v>30</v>
      </c>
      <c r="H80" s="152" t="s">
        <v>30</v>
      </c>
      <c r="I80" s="152" t="s">
        <v>30</v>
      </c>
      <c r="J80" s="152" t="str">
        <f t="shared" si="9"/>
        <v>-</v>
      </c>
      <c r="K80" s="152" t="s">
        <v>30</v>
      </c>
      <c r="L80" s="152" t="s">
        <v>30</v>
      </c>
      <c r="M80" s="153" t="s">
        <v>30</v>
      </c>
      <c r="N80" s="151" t="s">
        <v>30</v>
      </c>
      <c r="O80" s="151" t="s">
        <v>30</v>
      </c>
      <c r="P80" s="151" t="s">
        <v>30</v>
      </c>
      <c r="Q80" s="151" t="s">
        <v>30</v>
      </c>
      <c r="R80" s="151" t="s">
        <v>30</v>
      </c>
      <c r="S80" s="154" t="s">
        <v>30</v>
      </c>
      <c r="T80" s="151" t="s">
        <v>30</v>
      </c>
      <c r="U80" s="152" t="s">
        <v>30</v>
      </c>
      <c r="V80" s="152" t="s">
        <v>30</v>
      </c>
      <c r="W80" s="153" t="s">
        <v>30</v>
      </c>
      <c r="X80" s="152" t="s">
        <v>30</v>
      </c>
      <c r="Y80" s="152" t="s">
        <v>30</v>
      </c>
      <c r="Z80" s="155" t="str">
        <f t="shared" si="10"/>
        <v>-</v>
      </c>
      <c r="AA80" s="156" t="str">
        <f t="shared" si="11"/>
        <v>-</v>
      </c>
      <c r="AB80" s="153" t="s">
        <v>30</v>
      </c>
      <c r="AC80" s="138"/>
      <c r="AD80" s="139" t="e">
        <f t="shared" si="12"/>
        <v>#VALUE!</v>
      </c>
      <c r="AE80" s="139" t="e">
        <f t="shared" si="13"/>
        <v>#VALUE!</v>
      </c>
      <c r="AF80" s="140" t="e">
        <f t="shared" si="14"/>
        <v>#VALUE!</v>
      </c>
      <c r="AG80" s="141" t="e">
        <f t="shared" si="15"/>
        <v>#VALUE!</v>
      </c>
      <c r="AH80" s="142" t="e">
        <f t="shared" si="16"/>
        <v>#VALUE!</v>
      </c>
      <c r="AI80" s="143" t="e">
        <f t="shared" si="17"/>
        <v>#VALUE!</v>
      </c>
      <c r="AJ80" s="144"/>
      <c r="AK80" s="144"/>
      <c r="AL80" s="144"/>
      <c r="AM80" s="144"/>
      <c r="AN80" s="144"/>
      <c r="AO80" s="144"/>
      <c r="AP80" s="144"/>
      <c r="AQ80" s="144"/>
      <c r="AR80" s="145"/>
      <c r="AS80" s="146"/>
    </row>
    <row r="81" spans="2:45" s="59" customFormat="1" ht="14.1" hidden="1" customHeight="1" x14ac:dyDescent="0.2">
      <c r="B81" s="149" t="s">
        <v>30</v>
      </c>
      <c r="C81" s="149" t="s">
        <v>30</v>
      </c>
      <c r="D81" s="150" t="s">
        <v>30</v>
      </c>
      <c r="E81" s="151" t="s">
        <v>30</v>
      </c>
      <c r="F81" s="151" t="s">
        <v>30</v>
      </c>
      <c r="G81" s="151" t="s">
        <v>30</v>
      </c>
      <c r="H81" s="152" t="s">
        <v>30</v>
      </c>
      <c r="I81" s="152" t="s">
        <v>30</v>
      </c>
      <c r="J81" s="152" t="str">
        <f t="shared" si="9"/>
        <v>-</v>
      </c>
      <c r="K81" s="152" t="s">
        <v>30</v>
      </c>
      <c r="L81" s="152" t="s">
        <v>30</v>
      </c>
      <c r="M81" s="153" t="s">
        <v>30</v>
      </c>
      <c r="N81" s="151" t="s">
        <v>30</v>
      </c>
      <c r="O81" s="151" t="s">
        <v>30</v>
      </c>
      <c r="P81" s="151" t="s">
        <v>30</v>
      </c>
      <c r="Q81" s="151" t="s">
        <v>30</v>
      </c>
      <c r="R81" s="151" t="s">
        <v>30</v>
      </c>
      <c r="S81" s="154" t="s">
        <v>30</v>
      </c>
      <c r="T81" s="151" t="s">
        <v>30</v>
      </c>
      <c r="U81" s="152" t="s">
        <v>30</v>
      </c>
      <c r="V81" s="152" t="s">
        <v>30</v>
      </c>
      <c r="W81" s="153" t="s">
        <v>30</v>
      </c>
      <c r="X81" s="152" t="s">
        <v>30</v>
      </c>
      <c r="Y81" s="152" t="s">
        <v>30</v>
      </c>
      <c r="Z81" s="155" t="str">
        <f t="shared" si="10"/>
        <v>-</v>
      </c>
      <c r="AA81" s="156" t="str">
        <f t="shared" si="11"/>
        <v>-</v>
      </c>
      <c r="AB81" s="153" t="s">
        <v>30</v>
      </c>
      <c r="AC81" s="138"/>
      <c r="AD81" s="139" t="e">
        <f t="shared" si="12"/>
        <v>#VALUE!</v>
      </c>
      <c r="AE81" s="139" t="e">
        <f t="shared" si="13"/>
        <v>#VALUE!</v>
      </c>
      <c r="AF81" s="140" t="e">
        <f t="shared" si="14"/>
        <v>#VALUE!</v>
      </c>
      <c r="AG81" s="141" t="e">
        <f t="shared" si="15"/>
        <v>#VALUE!</v>
      </c>
      <c r="AH81" s="142" t="e">
        <f t="shared" si="16"/>
        <v>#VALUE!</v>
      </c>
      <c r="AI81" s="143" t="e">
        <f t="shared" si="17"/>
        <v>#VALUE!</v>
      </c>
      <c r="AJ81" s="144"/>
      <c r="AK81" s="144"/>
      <c r="AL81" s="144"/>
      <c r="AM81" s="144"/>
      <c r="AN81" s="144"/>
      <c r="AO81" s="144"/>
      <c r="AP81" s="144"/>
      <c r="AQ81" s="144"/>
      <c r="AR81" s="145"/>
      <c r="AS81" s="146"/>
    </row>
    <row r="82" spans="2:45" s="59" customFormat="1" ht="14.1" hidden="1" customHeight="1" x14ac:dyDescent="0.2">
      <c r="B82" s="149" t="s">
        <v>30</v>
      </c>
      <c r="C82" s="149" t="s">
        <v>30</v>
      </c>
      <c r="D82" s="150" t="s">
        <v>30</v>
      </c>
      <c r="E82" s="151" t="s">
        <v>30</v>
      </c>
      <c r="F82" s="151" t="s">
        <v>30</v>
      </c>
      <c r="G82" s="151" t="s">
        <v>30</v>
      </c>
      <c r="H82" s="152" t="s">
        <v>30</v>
      </c>
      <c r="I82" s="152" t="s">
        <v>30</v>
      </c>
      <c r="J82" s="152" t="str">
        <f t="shared" si="9"/>
        <v>-</v>
      </c>
      <c r="K82" s="152" t="s">
        <v>30</v>
      </c>
      <c r="L82" s="152" t="s">
        <v>30</v>
      </c>
      <c r="M82" s="153" t="s">
        <v>30</v>
      </c>
      <c r="N82" s="151" t="s">
        <v>30</v>
      </c>
      <c r="O82" s="151" t="s">
        <v>30</v>
      </c>
      <c r="P82" s="151" t="s">
        <v>30</v>
      </c>
      <c r="Q82" s="151" t="s">
        <v>30</v>
      </c>
      <c r="R82" s="151" t="s">
        <v>30</v>
      </c>
      <c r="S82" s="154" t="s">
        <v>30</v>
      </c>
      <c r="T82" s="151" t="s">
        <v>30</v>
      </c>
      <c r="U82" s="152" t="s">
        <v>30</v>
      </c>
      <c r="V82" s="152" t="s">
        <v>30</v>
      </c>
      <c r="W82" s="153" t="s">
        <v>30</v>
      </c>
      <c r="X82" s="152" t="s">
        <v>30</v>
      </c>
      <c r="Y82" s="152" t="s">
        <v>30</v>
      </c>
      <c r="Z82" s="155" t="str">
        <f t="shared" si="10"/>
        <v>-</v>
      </c>
      <c r="AA82" s="156" t="str">
        <f t="shared" si="11"/>
        <v>-</v>
      </c>
      <c r="AB82" s="153" t="s">
        <v>30</v>
      </c>
      <c r="AC82" s="138"/>
      <c r="AD82" s="139" t="e">
        <f t="shared" si="12"/>
        <v>#VALUE!</v>
      </c>
      <c r="AE82" s="139" t="e">
        <f t="shared" si="13"/>
        <v>#VALUE!</v>
      </c>
      <c r="AF82" s="140" t="e">
        <f t="shared" si="14"/>
        <v>#VALUE!</v>
      </c>
      <c r="AG82" s="141" t="e">
        <f t="shared" si="15"/>
        <v>#VALUE!</v>
      </c>
      <c r="AH82" s="142" t="e">
        <f t="shared" si="16"/>
        <v>#VALUE!</v>
      </c>
      <c r="AI82" s="143" t="e">
        <f t="shared" si="17"/>
        <v>#VALUE!</v>
      </c>
      <c r="AJ82" s="144"/>
      <c r="AK82" s="144"/>
      <c r="AL82" s="144"/>
      <c r="AM82" s="144"/>
      <c r="AN82" s="144"/>
      <c r="AO82" s="144"/>
      <c r="AP82" s="144"/>
      <c r="AQ82" s="144"/>
      <c r="AR82" s="145"/>
      <c r="AS82" s="146"/>
    </row>
    <row r="83" spans="2:45" s="59" customFormat="1" ht="14.1" hidden="1" customHeight="1" x14ac:dyDescent="0.2">
      <c r="B83" s="149" t="s">
        <v>30</v>
      </c>
      <c r="C83" s="149" t="s">
        <v>30</v>
      </c>
      <c r="D83" s="150" t="s">
        <v>30</v>
      </c>
      <c r="E83" s="151" t="s">
        <v>30</v>
      </c>
      <c r="F83" s="151" t="s">
        <v>30</v>
      </c>
      <c r="G83" s="151" t="s">
        <v>30</v>
      </c>
      <c r="H83" s="152" t="s">
        <v>30</v>
      </c>
      <c r="I83" s="152" t="s">
        <v>30</v>
      </c>
      <c r="J83" s="152" t="str">
        <f t="shared" si="9"/>
        <v>-</v>
      </c>
      <c r="K83" s="152" t="s">
        <v>30</v>
      </c>
      <c r="L83" s="152" t="s">
        <v>30</v>
      </c>
      <c r="M83" s="153" t="s">
        <v>30</v>
      </c>
      <c r="N83" s="151" t="s">
        <v>30</v>
      </c>
      <c r="O83" s="151" t="s">
        <v>30</v>
      </c>
      <c r="P83" s="151" t="s">
        <v>30</v>
      </c>
      <c r="Q83" s="151" t="s">
        <v>30</v>
      </c>
      <c r="R83" s="151" t="s">
        <v>30</v>
      </c>
      <c r="S83" s="154" t="s">
        <v>30</v>
      </c>
      <c r="T83" s="151" t="s">
        <v>30</v>
      </c>
      <c r="U83" s="152" t="s">
        <v>30</v>
      </c>
      <c r="V83" s="152" t="s">
        <v>30</v>
      </c>
      <c r="W83" s="153" t="s">
        <v>30</v>
      </c>
      <c r="X83" s="152" t="s">
        <v>30</v>
      </c>
      <c r="Y83" s="152" t="s">
        <v>30</v>
      </c>
      <c r="Z83" s="155" t="str">
        <f t="shared" si="10"/>
        <v>-</v>
      </c>
      <c r="AA83" s="156" t="str">
        <f t="shared" si="11"/>
        <v>-</v>
      </c>
      <c r="AB83" s="153" t="s">
        <v>30</v>
      </c>
      <c r="AC83" s="138"/>
      <c r="AD83" s="139" t="e">
        <f t="shared" si="12"/>
        <v>#VALUE!</v>
      </c>
      <c r="AE83" s="139" t="e">
        <f t="shared" si="13"/>
        <v>#VALUE!</v>
      </c>
      <c r="AF83" s="140" t="e">
        <f t="shared" si="14"/>
        <v>#VALUE!</v>
      </c>
      <c r="AG83" s="141" t="e">
        <f t="shared" si="15"/>
        <v>#VALUE!</v>
      </c>
      <c r="AH83" s="142" t="e">
        <f t="shared" si="16"/>
        <v>#VALUE!</v>
      </c>
      <c r="AI83" s="143" t="e">
        <f t="shared" si="17"/>
        <v>#VALUE!</v>
      </c>
      <c r="AJ83" s="144"/>
      <c r="AK83" s="144"/>
      <c r="AL83" s="144"/>
      <c r="AM83" s="144"/>
      <c r="AN83" s="144"/>
      <c r="AO83" s="144"/>
      <c r="AP83" s="144"/>
      <c r="AQ83" s="144"/>
      <c r="AR83" s="145"/>
      <c r="AS83" s="146"/>
    </row>
    <row r="84" spans="2:45" s="59" customFormat="1" ht="14.1" hidden="1" customHeight="1" x14ac:dyDescent="0.2">
      <c r="B84" s="149" t="s">
        <v>30</v>
      </c>
      <c r="C84" s="149" t="s">
        <v>30</v>
      </c>
      <c r="D84" s="150" t="s">
        <v>30</v>
      </c>
      <c r="E84" s="151" t="s">
        <v>30</v>
      </c>
      <c r="F84" s="151" t="s">
        <v>30</v>
      </c>
      <c r="G84" s="151" t="s">
        <v>30</v>
      </c>
      <c r="H84" s="152" t="s">
        <v>30</v>
      </c>
      <c r="I84" s="152" t="s">
        <v>30</v>
      </c>
      <c r="J84" s="152" t="str">
        <f t="shared" si="9"/>
        <v>-</v>
      </c>
      <c r="K84" s="152" t="s">
        <v>30</v>
      </c>
      <c r="L84" s="152" t="s">
        <v>30</v>
      </c>
      <c r="M84" s="153" t="s">
        <v>30</v>
      </c>
      <c r="N84" s="151" t="s">
        <v>30</v>
      </c>
      <c r="O84" s="151" t="s">
        <v>30</v>
      </c>
      <c r="P84" s="151" t="s">
        <v>30</v>
      </c>
      <c r="Q84" s="151" t="s">
        <v>30</v>
      </c>
      <c r="R84" s="151" t="s">
        <v>30</v>
      </c>
      <c r="S84" s="154" t="s">
        <v>30</v>
      </c>
      <c r="T84" s="151" t="s">
        <v>30</v>
      </c>
      <c r="U84" s="152" t="s">
        <v>30</v>
      </c>
      <c r="V84" s="152" t="s">
        <v>30</v>
      </c>
      <c r="W84" s="153" t="s">
        <v>30</v>
      </c>
      <c r="X84" s="152" t="s">
        <v>30</v>
      </c>
      <c r="Y84" s="152" t="s">
        <v>30</v>
      </c>
      <c r="Z84" s="155" t="str">
        <f t="shared" si="10"/>
        <v>-</v>
      </c>
      <c r="AA84" s="156" t="str">
        <f t="shared" si="11"/>
        <v>-</v>
      </c>
      <c r="AB84" s="153" t="s">
        <v>30</v>
      </c>
      <c r="AC84" s="138"/>
      <c r="AD84" s="139" t="e">
        <f t="shared" si="12"/>
        <v>#VALUE!</v>
      </c>
      <c r="AE84" s="139" t="e">
        <f t="shared" si="13"/>
        <v>#VALUE!</v>
      </c>
      <c r="AF84" s="140" t="e">
        <f t="shared" si="14"/>
        <v>#VALUE!</v>
      </c>
      <c r="AG84" s="141" t="e">
        <f t="shared" si="15"/>
        <v>#VALUE!</v>
      </c>
      <c r="AH84" s="142" t="e">
        <f t="shared" si="16"/>
        <v>#VALUE!</v>
      </c>
      <c r="AI84" s="143" t="e">
        <f t="shared" si="17"/>
        <v>#VALUE!</v>
      </c>
      <c r="AJ84" s="144"/>
      <c r="AK84" s="144"/>
      <c r="AL84" s="144"/>
      <c r="AM84" s="144"/>
      <c r="AN84" s="144"/>
      <c r="AO84" s="144"/>
      <c r="AP84" s="144"/>
      <c r="AQ84" s="144"/>
      <c r="AR84" s="145"/>
      <c r="AS84" s="146"/>
    </row>
    <row r="85" spans="2:45" s="59" customFormat="1" ht="14.1" hidden="1" customHeight="1" x14ac:dyDescent="0.2">
      <c r="B85" s="149" t="s">
        <v>30</v>
      </c>
      <c r="C85" s="149" t="s">
        <v>30</v>
      </c>
      <c r="D85" s="150" t="s">
        <v>30</v>
      </c>
      <c r="E85" s="151" t="s">
        <v>30</v>
      </c>
      <c r="F85" s="151" t="s">
        <v>30</v>
      </c>
      <c r="G85" s="151" t="s">
        <v>30</v>
      </c>
      <c r="H85" s="152" t="s">
        <v>30</v>
      </c>
      <c r="I85" s="152" t="s">
        <v>30</v>
      </c>
      <c r="J85" s="152" t="str">
        <f t="shared" si="9"/>
        <v>-</v>
      </c>
      <c r="K85" s="152" t="s">
        <v>30</v>
      </c>
      <c r="L85" s="152" t="s">
        <v>30</v>
      </c>
      <c r="M85" s="153" t="s">
        <v>30</v>
      </c>
      <c r="N85" s="151" t="s">
        <v>30</v>
      </c>
      <c r="O85" s="151" t="s">
        <v>30</v>
      </c>
      <c r="P85" s="151" t="s">
        <v>30</v>
      </c>
      <c r="Q85" s="151" t="s">
        <v>30</v>
      </c>
      <c r="R85" s="151" t="s">
        <v>30</v>
      </c>
      <c r="S85" s="154" t="s">
        <v>30</v>
      </c>
      <c r="T85" s="151" t="s">
        <v>30</v>
      </c>
      <c r="U85" s="152" t="s">
        <v>30</v>
      </c>
      <c r="V85" s="152" t="s">
        <v>30</v>
      </c>
      <c r="W85" s="153" t="s">
        <v>30</v>
      </c>
      <c r="X85" s="152" t="s">
        <v>30</v>
      </c>
      <c r="Y85" s="152" t="s">
        <v>30</v>
      </c>
      <c r="Z85" s="155" t="str">
        <f t="shared" si="10"/>
        <v>-</v>
      </c>
      <c r="AA85" s="156" t="str">
        <f t="shared" si="11"/>
        <v>-</v>
      </c>
      <c r="AB85" s="153" t="s">
        <v>30</v>
      </c>
      <c r="AC85" s="138"/>
      <c r="AD85" s="139" t="e">
        <f t="shared" si="12"/>
        <v>#VALUE!</v>
      </c>
      <c r="AE85" s="139" t="e">
        <f t="shared" si="13"/>
        <v>#VALUE!</v>
      </c>
      <c r="AF85" s="140" t="e">
        <f t="shared" si="14"/>
        <v>#VALUE!</v>
      </c>
      <c r="AG85" s="141" t="e">
        <f t="shared" si="15"/>
        <v>#VALUE!</v>
      </c>
      <c r="AH85" s="142" t="e">
        <f t="shared" si="16"/>
        <v>#VALUE!</v>
      </c>
      <c r="AI85" s="143" t="e">
        <f t="shared" si="17"/>
        <v>#VALUE!</v>
      </c>
      <c r="AJ85" s="144"/>
      <c r="AK85" s="144"/>
      <c r="AL85" s="144"/>
      <c r="AM85" s="144"/>
      <c r="AN85" s="144"/>
      <c r="AO85" s="144"/>
      <c r="AP85" s="144"/>
      <c r="AQ85" s="144"/>
      <c r="AR85" s="145"/>
      <c r="AS85" s="146"/>
    </row>
    <row r="86" spans="2:45" s="59" customFormat="1" ht="14.1" hidden="1" customHeight="1" x14ac:dyDescent="0.2">
      <c r="B86" s="149" t="s">
        <v>30</v>
      </c>
      <c r="C86" s="149" t="s">
        <v>30</v>
      </c>
      <c r="D86" s="150" t="s">
        <v>30</v>
      </c>
      <c r="E86" s="151" t="s">
        <v>30</v>
      </c>
      <c r="F86" s="151" t="s">
        <v>30</v>
      </c>
      <c r="G86" s="151" t="s">
        <v>30</v>
      </c>
      <c r="H86" s="152" t="s">
        <v>30</v>
      </c>
      <c r="I86" s="152" t="s">
        <v>30</v>
      </c>
      <c r="J86" s="152" t="str">
        <f t="shared" si="9"/>
        <v>-</v>
      </c>
      <c r="K86" s="152" t="s">
        <v>30</v>
      </c>
      <c r="L86" s="152" t="s">
        <v>30</v>
      </c>
      <c r="M86" s="153" t="s">
        <v>30</v>
      </c>
      <c r="N86" s="151" t="s">
        <v>30</v>
      </c>
      <c r="O86" s="151" t="s">
        <v>30</v>
      </c>
      <c r="P86" s="151" t="s">
        <v>30</v>
      </c>
      <c r="Q86" s="151" t="s">
        <v>30</v>
      </c>
      <c r="R86" s="151" t="s">
        <v>30</v>
      </c>
      <c r="S86" s="154" t="s">
        <v>30</v>
      </c>
      <c r="T86" s="151" t="s">
        <v>30</v>
      </c>
      <c r="U86" s="152" t="s">
        <v>30</v>
      </c>
      <c r="V86" s="152" t="s">
        <v>30</v>
      </c>
      <c r="W86" s="153" t="s">
        <v>30</v>
      </c>
      <c r="X86" s="152" t="s">
        <v>30</v>
      </c>
      <c r="Y86" s="152" t="s">
        <v>30</v>
      </c>
      <c r="Z86" s="155" t="str">
        <f t="shared" si="10"/>
        <v>-</v>
      </c>
      <c r="AA86" s="156" t="str">
        <f t="shared" si="11"/>
        <v>-</v>
      </c>
      <c r="AB86" s="153" t="s">
        <v>30</v>
      </c>
      <c r="AC86" s="138"/>
      <c r="AD86" s="139" t="e">
        <f t="shared" si="12"/>
        <v>#VALUE!</v>
      </c>
      <c r="AE86" s="139" t="e">
        <f t="shared" si="13"/>
        <v>#VALUE!</v>
      </c>
      <c r="AF86" s="140" t="e">
        <f t="shared" si="14"/>
        <v>#VALUE!</v>
      </c>
      <c r="AG86" s="141" t="e">
        <f t="shared" si="15"/>
        <v>#VALUE!</v>
      </c>
      <c r="AH86" s="142" t="e">
        <f t="shared" si="16"/>
        <v>#VALUE!</v>
      </c>
      <c r="AI86" s="143" t="e">
        <f t="shared" si="17"/>
        <v>#VALUE!</v>
      </c>
      <c r="AJ86" s="144"/>
      <c r="AK86" s="144"/>
      <c r="AL86" s="144"/>
      <c r="AM86" s="144"/>
      <c r="AN86" s="144"/>
      <c r="AO86" s="144"/>
      <c r="AP86" s="144"/>
      <c r="AQ86" s="144"/>
      <c r="AR86" s="145"/>
      <c r="AS86" s="146"/>
    </row>
    <row r="87" spans="2:45" s="59" customFormat="1" ht="14.1" hidden="1" customHeight="1" x14ac:dyDescent="0.2">
      <c r="B87" s="149" t="s">
        <v>30</v>
      </c>
      <c r="C87" s="149" t="s">
        <v>30</v>
      </c>
      <c r="D87" s="150" t="s">
        <v>30</v>
      </c>
      <c r="E87" s="151" t="s">
        <v>30</v>
      </c>
      <c r="F87" s="151" t="s">
        <v>30</v>
      </c>
      <c r="G87" s="151" t="s">
        <v>30</v>
      </c>
      <c r="H87" s="152" t="s">
        <v>30</v>
      </c>
      <c r="I87" s="152" t="s">
        <v>30</v>
      </c>
      <c r="J87" s="152" t="str">
        <f t="shared" si="9"/>
        <v>-</v>
      </c>
      <c r="K87" s="152" t="s">
        <v>30</v>
      </c>
      <c r="L87" s="152" t="s">
        <v>30</v>
      </c>
      <c r="M87" s="153" t="s">
        <v>30</v>
      </c>
      <c r="N87" s="151" t="s">
        <v>30</v>
      </c>
      <c r="O87" s="151" t="s">
        <v>30</v>
      </c>
      <c r="P87" s="151" t="s">
        <v>30</v>
      </c>
      <c r="Q87" s="151" t="s">
        <v>30</v>
      </c>
      <c r="R87" s="151" t="s">
        <v>30</v>
      </c>
      <c r="S87" s="154" t="s">
        <v>30</v>
      </c>
      <c r="T87" s="151" t="s">
        <v>30</v>
      </c>
      <c r="U87" s="152" t="s">
        <v>30</v>
      </c>
      <c r="V87" s="152" t="s">
        <v>30</v>
      </c>
      <c r="W87" s="153" t="s">
        <v>30</v>
      </c>
      <c r="X87" s="152" t="s">
        <v>30</v>
      </c>
      <c r="Y87" s="152" t="s">
        <v>30</v>
      </c>
      <c r="Z87" s="155" t="str">
        <f t="shared" si="10"/>
        <v>-</v>
      </c>
      <c r="AA87" s="156" t="str">
        <f t="shared" si="11"/>
        <v>-</v>
      </c>
      <c r="AB87" s="153" t="s">
        <v>30</v>
      </c>
      <c r="AC87" s="138"/>
      <c r="AD87" s="139" t="e">
        <f t="shared" si="12"/>
        <v>#VALUE!</v>
      </c>
      <c r="AE87" s="139" t="e">
        <f t="shared" si="13"/>
        <v>#VALUE!</v>
      </c>
      <c r="AF87" s="140" t="e">
        <f t="shared" si="14"/>
        <v>#VALUE!</v>
      </c>
      <c r="AG87" s="141" t="e">
        <f t="shared" si="15"/>
        <v>#VALUE!</v>
      </c>
      <c r="AH87" s="142" t="e">
        <f t="shared" si="16"/>
        <v>#VALUE!</v>
      </c>
      <c r="AI87" s="143" t="e">
        <f t="shared" si="17"/>
        <v>#VALUE!</v>
      </c>
      <c r="AJ87" s="144"/>
      <c r="AK87" s="144"/>
      <c r="AL87" s="144"/>
      <c r="AM87" s="144"/>
      <c r="AN87" s="144"/>
      <c r="AO87" s="144"/>
      <c r="AP87" s="144"/>
      <c r="AQ87" s="144"/>
      <c r="AR87" s="145"/>
      <c r="AS87" s="146"/>
    </row>
    <row r="88" spans="2:45" s="59" customFormat="1" ht="14.1" hidden="1" customHeight="1" x14ac:dyDescent="0.2">
      <c r="B88" s="149" t="s">
        <v>30</v>
      </c>
      <c r="C88" s="149" t="s">
        <v>30</v>
      </c>
      <c r="D88" s="150" t="s">
        <v>30</v>
      </c>
      <c r="E88" s="151" t="s">
        <v>30</v>
      </c>
      <c r="F88" s="151" t="s">
        <v>30</v>
      </c>
      <c r="G88" s="151" t="s">
        <v>30</v>
      </c>
      <c r="H88" s="152" t="s">
        <v>30</v>
      </c>
      <c r="I88" s="152" t="s">
        <v>30</v>
      </c>
      <c r="J88" s="152" t="str">
        <f t="shared" si="9"/>
        <v>-</v>
      </c>
      <c r="K88" s="152" t="s">
        <v>30</v>
      </c>
      <c r="L88" s="152" t="s">
        <v>30</v>
      </c>
      <c r="M88" s="153" t="s">
        <v>30</v>
      </c>
      <c r="N88" s="151" t="s">
        <v>30</v>
      </c>
      <c r="O88" s="151" t="s">
        <v>30</v>
      </c>
      <c r="P88" s="151" t="s">
        <v>30</v>
      </c>
      <c r="Q88" s="151" t="s">
        <v>30</v>
      </c>
      <c r="R88" s="151" t="s">
        <v>30</v>
      </c>
      <c r="S88" s="154" t="s">
        <v>30</v>
      </c>
      <c r="T88" s="151" t="s">
        <v>30</v>
      </c>
      <c r="U88" s="152" t="s">
        <v>30</v>
      </c>
      <c r="V88" s="152" t="s">
        <v>30</v>
      </c>
      <c r="W88" s="153" t="s">
        <v>30</v>
      </c>
      <c r="X88" s="152" t="s">
        <v>30</v>
      </c>
      <c r="Y88" s="152" t="s">
        <v>30</v>
      </c>
      <c r="Z88" s="155" t="str">
        <f t="shared" si="10"/>
        <v>-</v>
      </c>
      <c r="AA88" s="156" t="str">
        <f t="shared" si="11"/>
        <v>-</v>
      </c>
      <c r="AB88" s="153" t="s">
        <v>30</v>
      </c>
      <c r="AC88" s="138"/>
      <c r="AD88" s="139" t="e">
        <f t="shared" si="12"/>
        <v>#VALUE!</v>
      </c>
      <c r="AE88" s="139" t="e">
        <f t="shared" si="13"/>
        <v>#VALUE!</v>
      </c>
      <c r="AF88" s="140" t="e">
        <f t="shared" si="14"/>
        <v>#VALUE!</v>
      </c>
      <c r="AG88" s="141" t="e">
        <f t="shared" si="15"/>
        <v>#VALUE!</v>
      </c>
      <c r="AH88" s="142" t="e">
        <f t="shared" si="16"/>
        <v>#VALUE!</v>
      </c>
      <c r="AI88" s="143" t="e">
        <f t="shared" si="17"/>
        <v>#VALUE!</v>
      </c>
      <c r="AJ88" s="144"/>
      <c r="AK88" s="144"/>
      <c r="AL88" s="144"/>
      <c r="AM88" s="144"/>
      <c r="AN88" s="144"/>
      <c r="AO88" s="144"/>
      <c r="AP88" s="144"/>
      <c r="AQ88" s="144"/>
      <c r="AR88" s="145"/>
      <c r="AS88" s="146"/>
    </row>
    <row r="89" spans="2:45" s="59" customFormat="1" ht="14.1" hidden="1" customHeight="1" x14ac:dyDescent="0.2">
      <c r="B89" s="149" t="s">
        <v>30</v>
      </c>
      <c r="C89" s="149" t="s">
        <v>30</v>
      </c>
      <c r="D89" s="150" t="s">
        <v>30</v>
      </c>
      <c r="E89" s="151" t="s">
        <v>30</v>
      </c>
      <c r="F89" s="151" t="s">
        <v>30</v>
      </c>
      <c r="G89" s="151" t="s">
        <v>30</v>
      </c>
      <c r="H89" s="152" t="s">
        <v>30</v>
      </c>
      <c r="I89" s="152" t="s">
        <v>30</v>
      </c>
      <c r="J89" s="152" t="str">
        <f t="shared" ref="J89:J94" si="18">IF(AND(ISNUMBER(H89),ISNUMBER(I89)),H89-I89,"-")</f>
        <v>-</v>
      </c>
      <c r="K89" s="152" t="s">
        <v>30</v>
      </c>
      <c r="L89" s="152" t="s">
        <v>30</v>
      </c>
      <c r="M89" s="153" t="s">
        <v>30</v>
      </c>
      <c r="N89" s="151" t="s">
        <v>30</v>
      </c>
      <c r="O89" s="151" t="s">
        <v>30</v>
      </c>
      <c r="P89" s="151" t="s">
        <v>30</v>
      </c>
      <c r="Q89" s="151" t="s">
        <v>30</v>
      </c>
      <c r="R89" s="151" t="s">
        <v>30</v>
      </c>
      <c r="S89" s="154" t="s">
        <v>30</v>
      </c>
      <c r="T89" s="151" t="s">
        <v>30</v>
      </c>
      <c r="U89" s="152" t="s">
        <v>30</v>
      </c>
      <c r="V89" s="152" t="s">
        <v>30</v>
      </c>
      <c r="W89" s="153" t="s">
        <v>30</v>
      </c>
      <c r="X89" s="152" t="s">
        <v>30</v>
      </c>
      <c r="Y89" s="152" t="s">
        <v>30</v>
      </c>
      <c r="Z89" s="155" t="str">
        <f t="shared" ref="Z89:Z94" si="19">IF(AND(ISNUMBER(P89),ISNUMBER(U89)),P89*U89/1000,"-")</f>
        <v>-</v>
      </c>
      <c r="AA89" s="156" t="str">
        <f t="shared" ref="AA89:AA94" si="20">IF(AND(ISNUMBER(W89),ISNUMBER(Z89)),W89-Z89,"-")</f>
        <v>-</v>
      </c>
      <c r="AB89" s="153" t="s">
        <v>30</v>
      </c>
      <c r="AC89" s="138"/>
      <c r="AD89" s="139" t="e">
        <f t="shared" ref="AD89:AD94" si="21">G89/E89*100</f>
        <v>#VALUE!</v>
      </c>
      <c r="AE89" s="139" t="e">
        <f t="shared" ref="AE89:AE94" si="22">(G89-P89)/E89*100</f>
        <v>#VALUE!</v>
      </c>
      <c r="AF89" s="140" t="e">
        <f t="shared" ref="AF89:AF94" si="23">(E89*J89+G89*I89)/1000</f>
        <v>#VALUE!</v>
      </c>
      <c r="AG89" s="141" t="e">
        <f t="shared" ref="AG89:AG94" si="24">AB89/AF89</f>
        <v>#VALUE!</v>
      </c>
      <c r="AH89" s="142" t="e">
        <f t="shared" ref="AH89:AH94" si="25">(N89*U89-O89*V89)/1000</f>
        <v>#VALUE!</v>
      </c>
      <c r="AI89" s="143" t="e">
        <f t="shared" ref="AI89:AI94" si="26">W89/AH89</f>
        <v>#VALUE!</v>
      </c>
      <c r="AJ89" s="144"/>
      <c r="AK89" s="144"/>
      <c r="AL89" s="144"/>
      <c r="AM89" s="144"/>
      <c r="AN89" s="144"/>
      <c r="AO89" s="144"/>
      <c r="AP89" s="144"/>
      <c r="AQ89" s="144"/>
      <c r="AR89" s="145"/>
      <c r="AS89" s="146"/>
    </row>
    <row r="90" spans="2:45" s="59" customFormat="1" ht="14.1" hidden="1" customHeight="1" x14ac:dyDescent="0.2">
      <c r="B90" s="149" t="s">
        <v>30</v>
      </c>
      <c r="C90" s="149" t="s">
        <v>30</v>
      </c>
      <c r="D90" s="150" t="s">
        <v>30</v>
      </c>
      <c r="E90" s="151" t="s">
        <v>30</v>
      </c>
      <c r="F90" s="151" t="s">
        <v>30</v>
      </c>
      <c r="G90" s="151" t="s">
        <v>30</v>
      </c>
      <c r="H90" s="152" t="s">
        <v>30</v>
      </c>
      <c r="I90" s="152" t="s">
        <v>30</v>
      </c>
      <c r="J90" s="152" t="str">
        <f t="shared" si="18"/>
        <v>-</v>
      </c>
      <c r="K90" s="152" t="s">
        <v>30</v>
      </c>
      <c r="L90" s="152" t="s">
        <v>30</v>
      </c>
      <c r="M90" s="153" t="s">
        <v>30</v>
      </c>
      <c r="N90" s="151" t="s">
        <v>30</v>
      </c>
      <c r="O90" s="151" t="s">
        <v>30</v>
      </c>
      <c r="P90" s="151" t="s">
        <v>30</v>
      </c>
      <c r="Q90" s="151" t="s">
        <v>30</v>
      </c>
      <c r="R90" s="151" t="s">
        <v>30</v>
      </c>
      <c r="S90" s="154" t="s">
        <v>30</v>
      </c>
      <c r="T90" s="151" t="s">
        <v>30</v>
      </c>
      <c r="U90" s="152" t="s">
        <v>30</v>
      </c>
      <c r="V90" s="152" t="s">
        <v>30</v>
      </c>
      <c r="W90" s="153" t="s">
        <v>30</v>
      </c>
      <c r="X90" s="152" t="s">
        <v>30</v>
      </c>
      <c r="Y90" s="152" t="s">
        <v>30</v>
      </c>
      <c r="Z90" s="155" t="str">
        <f t="shared" si="19"/>
        <v>-</v>
      </c>
      <c r="AA90" s="156" t="str">
        <f t="shared" si="20"/>
        <v>-</v>
      </c>
      <c r="AB90" s="153" t="s">
        <v>30</v>
      </c>
      <c r="AC90" s="138"/>
      <c r="AD90" s="139" t="e">
        <f t="shared" si="21"/>
        <v>#VALUE!</v>
      </c>
      <c r="AE90" s="139" t="e">
        <f t="shared" si="22"/>
        <v>#VALUE!</v>
      </c>
      <c r="AF90" s="140" t="e">
        <f t="shared" si="23"/>
        <v>#VALUE!</v>
      </c>
      <c r="AG90" s="141" t="e">
        <f t="shared" si="24"/>
        <v>#VALUE!</v>
      </c>
      <c r="AH90" s="142" t="e">
        <f t="shared" si="25"/>
        <v>#VALUE!</v>
      </c>
      <c r="AI90" s="143" t="e">
        <f t="shared" si="26"/>
        <v>#VALUE!</v>
      </c>
      <c r="AJ90" s="144"/>
      <c r="AK90" s="144"/>
      <c r="AL90" s="144"/>
      <c r="AM90" s="144"/>
      <c r="AN90" s="144"/>
      <c r="AO90" s="144"/>
      <c r="AP90" s="144"/>
      <c r="AQ90" s="144"/>
      <c r="AR90" s="145"/>
      <c r="AS90" s="146"/>
    </row>
    <row r="91" spans="2:45" s="59" customFormat="1" ht="14.1" hidden="1" customHeight="1" x14ac:dyDescent="0.2">
      <c r="B91" s="149" t="s">
        <v>30</v>
      </c>
      <c r="C91" s="149" t="s">
        <v>30</v>
      </c>
      <c r="D91" s="150" t="s">
        <v>30</v>
      </c>
      <c r="E91" s="151" t="s">
        <v>30</v>
      </c>
      <c r="F91" s="151" t="s">
        <v>30</v>
      </c>
      <c r="G91" s="151" t="s">
        <v>30</v>
      </c>
      <c r="H91" s="152" t="s">
        <v>30</v>
      </c>
      <c r="I91" s="152" t="s">
        <v>30</v>
      </c>
      <c r="J91" s="152" t="str">
        <f t="shared" si="18"/>
        <v>-</v>
      </c>
      <c r="K91" s="152" t="s">
        <v>30</v>
      </c>
      <c r="L91" s="152" t="s">
        <v>30</v>
      </c>
      <c r="M91" s="153" t="s">
        <v>30</v>
      </c>
      <c r="N91" s="151" t="s">
        <v>30</v>
      </c>
      <c r="O91" s="151" t="s">
        <v>30</v>
      </c>
      <c r="P91" s="151" t="s">
        <v>30</v>
      </c>
      <c r="Q91" s="151" t="s">
        <v>30</v>
      </c>
      <c r="R91" s="151" t="s">
        <v>30</v>
      </c>
      <c r="S91" s="154" t="s">
        <v>30</v>
      </c>
      <c r="T91" s="151" t="s">
        <v>30</v>
      </c>
      <c r="U91" s="152" t="s">
        <v>30</v>
      </c>
      <c r="V91" s="152" t="s">
        <v>30</v>
      </c>
      <c r="W91" s="153" t="s">
        <v>30</v>
      </c>
      <c r="X91" s="152" t="s">
        <v>30</v>
      </c>
      <c r="Y91" s="152" t="s">
        <v>30</v>
      </c>
      <c r="Z91" s="155" t="str">
        <f t="shared" si="19"/>
        <v>-</v>
      </c>
      <c r="AA91" s="156" t="str">
        <f t="shared" si="20"/>
        <v>-</v>
      </c>
      <c r="AB91" s="153" t="s">
        <v>30</v>
      </c>
      <c r="AC91" s="138"/>
      <c r="AD91" s="139" t="e">
        <f t="shared" si="21"/>
        <v>#VALUE!</v>
      </c>
      <c r="AE91" s="139" t="e">
        <f t="shared" si="22"/>
        <v>#VALUE!</v>
      </c>
      <c r="AF91" s="140" t="e">
        <f t="shared" si="23"/>
        <v>#VALUE!</v>
      </c>
      <c r="AG91" s="141" t="e">
        <f t="shared" si="24"/>
        <v>#VALUE!</v>
      </c>
      <c r="AH91" s="142" t="e">
        <f t="shared" si="25"/>
        <v>#VALUE!</v>
      </c>
      <c r="AI91" s="143" t="e">
        <f t="shared" si="26"/>
        <v>#VALUE!</v>
      </c>
      <c r="AJ91" s="144"/>
      <c r="AK91" s="144"/>
      <c r="AL91" s="144"/>
      <c r="AM91" s="144"/>
      <c r="AN91" s="144"/>
      <c r="AO91" s="144"/>
      <c r="AP91" s="144"/>
      <c r="AQ91" s="144"/>
      <c r="AR91" s="145"/>
      <c r="AS91" s="146"/>
    </row>
    <row r="92" spans="2:45" s="59" customFormat="1" ht="14.1" hidden="1" customHeight="1" x14ac:dyDescent="0.2">
      <c r="B92" s="149" t="s">
        <v>30</v>
      </c>
      <c r="C92" s="149" t="s">
        <v>30</v>
      </c>
      <c r="D92" s="150" t="s">
        <v>30</v>
      </c>
      <c r="E92" s="151" t="s">
        <v>30</v>
      </c>
      <c r="F92" s="151" t="s">
        <v>30</v>
      </c>
      <c r="G92" s="151" t="s">
        <v>30</v>
      </c>
      <c r="H92" s="152" t="s">
        <v>30</v>
      </c>
      <c r="I92" s="152" t="s">
        <v>30</v>
      </c>
      <c r="J92" s="152" t="str">
        <f t="shared" si="18"/>
        <v>-</v>
      </c>
      <c r="K92" s="152" t="s">
        <v>30</v>
      </c>
      <c r="L92" s="152" t="s">
        <v>30</v>
      </c>
      <c r="M92" s="153" t="s">
        <v>30</v>
      </c>
      <c r="N92" s="151" t="s">
        <v>30</v>
      </c>
      <c r="O92" s="151" t="s">
        <v>30</v>
      </c>
      <c r="P92" s="151" t="s">
        <v>30</v>
      </c>
      <c r="Q92" s="151" t="s">
        <v>30</v>
      </c>
      <c r="R92" s="151" t="s">
        <v>30</v>
      </c>
      <c r="S92" s="154" t="s">
        <v>30</v>
      </c>
      <c r="T92" s="151" t="s">
        <v>30</v>
      </c>
      <c r="U92" s="152" t="s">
        <v>30</v>
      </c>
      <c r="V92" s="152" t="s">
        <v>30</v>
      </c>
      <c r="W92" s="153" t="s">
        <v>30</v>
      </c>
      <c r="X92" s="152" t="s">
        <v>30</v>
      </c>
      <c r="Y92" s="152" t="s">
        <v>30</v>
      </c>
      <c r="Z92" s="155" t="str">
        <f t="shared" si="19"/>
        <v>-</v>
      </c>
      <c r="AA92" s="156" t="str">
        <f t="shared" si="20"/>
        <v>-</v>
      </c>
      <c r="AB92" s="153" t="s">
        <v>30</v>
      </c>
      <c r="AC92" s="138"/>
      <c r="AD92" s="139" t="e">
        <f t="shared" si="21"/>
        <v>#VALUE!</v>
      </c>
      <c r="AE92" s="139" t="e">
        <f t="shared" si="22"/>
        <v>#VALUE!</v>
      </c>
      <c r="AF92" s="140" t="e">
        <f t="shared" si="23"/>
        <v>#VALUE!</v>
      </c>
      <c r="AG92" s="141" t="e">
        <f t="shared" si="24"/>
        <v>#VALUE!</v>
      </c>
      <c r="AH92" s="142" t="e">
        <f t="shared" si="25"/>
        <v>#VALUE!</v>
      </c>
      <c r="AI92" s="143" t="e">
        <f t="shared" si="26"/>
        <v>#VALUE!</v>
      </c>
      <c r="AJ92" s="144"/>
      <c r="AK92" s="144"/>
      <c r="AL92" s="144"/>
      <c r="AM92" s="144"/>
      <c r="AN92" s="144"/>
      <c r="AO92" s="144"/>
      <c r="AP92" s="144"/>
      <c r="AQ92" s="144"/>
      <c r="AR92" s="145"/>
      <c r="AS92" s="146"/>
    </row>
    <row r="93" spans="2:45" s="59" customFormat="1" ht="14.1" hidden="1" customHeight="1" x14ac:dyDescent="0.2">
      <c r="B93" s="149" t="s">
        <v>30</v>
      </c>
      <c r="C93" s="149" t="s">
        <v>30</v>
      </c>
      <c r="D93" s="150" t="s">
        <v>30</v>
      </c>
      <c r="E93" s="151" t="s">
        <v>30</v>
      </c>
      <c r="F93" s="151" t="s">
        <v>30</v>
      </c>
      <c r="G93" s="151" t="s">
        <v>30</v>
      </c>
      <c r="H93" s="152" t="s">
        <v>30</v>
      </c>
      <c r="I93" s="152" t="s">
        <v>30</v>
      </c>
      <c r="J93" s="152" t="str">
        <f t="shared" si="18"/>
        <v>-</v>
      </c>
      <c r="K93" s="152" t="s">
        <v>30</v>
      </c>
      <c r="L93" s="152" t="s">
        <v>30</v>
      </c>
      <c r="M93" s="153" t="s">
        <v>30</v>
      </c>
      <c r="N93" s="151" t="s">
        <v>30</v>
      </c>
      <c r="O93" s="151" t="s">
        <v>30</v>
      </c>
      <c r="P93" s="151" t="s">
        <v>30</v>
      </c>
      <c r="Q93" s="151" t="s">
        <v>30</v>
      </c>
      <c r="R93" s="151" t="s">
        <v>30</v>
      </c>
      <c r="S93" s="154" t="s">
        <v>30</v>
      </c>
      <c r="T93" s="151" t="s">
        <v>30</v>
      </c>
      <c r="U93" s="152" t="s">
        <v>30</v>
      </c>
      <c r="V93" s="152" t="s">
        <v>30</v>
      </c>
      <c r="W93" s="153" t="s">
        <v>30</v>
      </c>
      <c r="X93" s="152" t="s">
        <v>30</v>
      </c>
      <c r="Y93" s="152" t="s">
        <v>30</v>
      </c>
      <c r="Z93" s="155" t="str">
        <f t="shared" si="19"/>
        <v>-</v>
      </c>
      <c r="AA93" s="156" t="str">
        <f t="shared" si="20"/>
        <v>-</v>
      </c>
      <c r="AB93" s="153" t="s">
        <v>30</v>
      </c>
      <c r="AC93" s="138"/>
      <c r="AD93" s="139" t="e">
        <f t="shared" si="21"/>
        <v>#VALUE!</v>
      </c>
      <c r="AE93" s="139" t="e">
        <f t="shared" si="22"/>
        <v>#VALUE!</v>
      </c>
      <c r="AF93" s="140" t="e">
        <f t="shared" si="23"/>
        <v>#VALUE!</v>
      </c>
      <c r="AG93" s="141" t="e">
        <f t="shared" si="24"/>
        <v>#VALUE!</v>
      </c>
      <c r="AH93" s="142" t="e">
        <f t="shared" si="25"/>
        <v>#VALUE!</v>
      </c>
      <c r="AI93" s="143" t="e">
        <f t="shared" si="26"/>
        <v>#VALUE!</v>
      </c>
      <c r="AJ93" s="144"/>
      <c r="AK93" s="144"/>
      <c r="AL93" s="144"/>
      <c r="AM93" s="144"/>
      <c r="AN93" s="144"/>
      <c r="AO93" s="144"/>
      <c r="AP93" s="144"/>
      <c r="AQ93" s="144"/>
      <c r="AR93" s="145"/>
      <c r="AS93" s="146"/>
    </row>
    <row r="94" spans="2:45" s="59" customFormat="1" ht="14.1" hidden="1" customHeight="1" x14ac:dyDescent="0.2">
      <c r="B94" s="157" t="s">
        <v>30</v>
      </c>
      <c r="C94" s="157" t="s">
        <v>30</v>
      </c>
      <c r="D94" s="158" t="s">
        <v>30</v>
      </c>
      <c r="E94" s="159" t="s">
        <v>30</v>
      </c>
      <c r="F94" s="159" t="s">
        <v>30</v>
      </c>
      <c r="G94" s="159" t="s">
        <v>30</v>
      </c>
      <c r="H94" s="160" t="s">
        <v>30</v>
      </c>
      <c r="I94" s="160" t="s">
        <v>30</v>
      </c>
      <c r="J94" s="160" t="str">
        <f t="shared" si="18"/>
        <v>-</v>
      </c>
      <c r="K94" s="160" t="s">
        <v>30</v>
      </c>
      <c r="L94" s="160" t="s">
        <v>30</v>
      </c>
      <c r="M94" s="161" t="s">
        <v>30</v>
      </c>
      <c r="N94" s="159" t="s">
        <v>30</v>
      </c>
      <c r="O94" s="159" t="s">
        <v>30</v>
      </c>
      <c r="P94" s="159" t="s">
        <v>30</v>
      </c>
      <c r="Q94" s="159" t="s">
        <v>30</v>
      </c>
      <c r="R94" s="159" t="s">
        <v>30</v>
      </c>
      <c r="S94" s="162" t="s">
        <v>30</v>
      </c>
      <c r="T94" s="159" t="s">
        <v>30</v>
      </c>
      <c r="U94" s="160" t="s">
        <v>30</v>
      </c>
      <c r="V94" s="160" t="s">
        <v>30</v>
      </c>
      <c r="W94" s="161" t="s">
        <v>30</v>
      </c>
      <c r="X94" s="160" t="s">
        <v>30</v>
      </c>
      <c r="Y94" s="160" t="s">
        <v>30</v>
      </c>
      <c r="Z94" s="163" t="str">
        <f t="shared" si="19"/>
        <v>-</v>
      </c>
      <c r="AA94" s="164" t="str">
        <f t="shared" si="20"/>
        <v>-</v>
      </c>
      <c r="AB94" s="161" t="s">
        <v>30</v>
      </c>
      <c r="AC94" s="138"/>
      <c r="AD94" s="139" t="e">
        <f t="shared" si="21"/>
        <v>#VALUE!</v>
      </c>
      <c r="AE94" s="139" t="e">
        <f t="shared" si="22"/>
        <v>#VALUE!</v>
      </c>
      <c r="AF94" s="140" t="e">
        <f t="shared" si="23"/>
        <v>#VALUE!</v>
      </c>
      <c r="AG94" s="141" t="e">
        <f t="shared" si="24"/>
        <v>#VALUE!</v>
      </c>
      <c r="AH94" s="142" t="e">
        <f t="shared" si="25"/>
        <v>#VALUE!</v>
      </c>
      <c r="AI94" s="143" t="e">
        <f t="shared" si="26"/>
        <v>#VALUE!</v>
      </c>
      <c r="AJ94" s="144"/>
      <c r="AK94" s="144"/>
      <c r="AL94" s="144"/>
      <c r="AM94" s="144"/>
      <c r="AN94" s="144"/>
      <c r="AO94" s="144"/>
      <c r="AP94" s="144"/>
      <c r="AQ94" s="144"/>
      <c r="AR94" s="145"/>
      <c r="AS94" s="146"/>
    </row>
    <row r="95" spans="2:45" ht="12" customHeight="1" x14ac:dyDescent="0.2">
      <c r="B95" s="165" t="s">
        <v>124</v>
      </c>
      <c r="C95" s="166" t="str">
        <f>IF(SUM(C25:C94)=0,"-",AVERAGE(C25:C94))</f>
        <v>-</v>
      </c>
      <c r="D95" s="167"/>
      <c r="E95" s="168">
        <f t="shared" ref="E95:AB95" si="27">IF(SUM(E25:E94)=0,"-",AVERAGE(E25:E94))</f>
        <v>2.915325838709677</v>
      </c>
      <c r="F95" s="169">
        <f t="shared" si="27"/>
        <v>2.9162157741935486</v>
      </c>
      <c r="G95" s="170">
        <f t="shared" si="27"/>
        <v>-8.8993548387101607E-4</v>
      </c>
      <c r="H95" s="171">
        <f t="shared" si="27"/>
        <v>29.589371709677426</v>
      </c>
      <c r="I95" s="172">
        <f t="shared" si="27"/>
        <v>26.086266612903231</v>
      </c>
      <c r="J95" s="173">
        <f t="shared" si="27"/>
        <v>3.5031050967741932</v>
      </c>
      <c r="K95" s="174">
        <f t="shared" si="27"/>
        <v>7</v>
      </c>
      <c r="L95" s="173">
        <f t="shared" si="27"/>
        <v>5</v>
      </c>
      <c r="M95" s="175" t="str">
        <f t="shared" si="27"/>
        <v>-</v>
      </c>
      <c r="N95" s="168" t="str">
        <f t="shared" si="27"/>
        <v>-</v>
      </c>
      <c r="O95" s="169" t="str">
        <f t="shared" si="27"/>
        <v>-</v>
      </c>
      <c r="P95" s="176" t="str">
        <f t="shared" si="27"/>
        <v>-</v>
      </c>
      <c r="Q95" s="168" t="str">
        <f t="shared" si="27"/>
        <v>-</v>
      </c>
      <c r="R95" s="169" t="str">
        <f t="shared" si="27"/>
        <v>-</v>
      </c>
      <c r="S95" s="169" t="str">
        <f t="shared" si="27"/>
        <v>-</v>
      </c>
      <c r="T95" s="169" t="str">
        <f t="shared" si="27"/>
        <v>-</v>
      </c>
      <c r="U95" s="172" t="str">
        <f t="shared" si="27"/>
        <v>-</v>
      </c>
      <c r="V95" s="177" t="str">
        <f t="shared" si="27"/>
        <v>-</v>
      </c>
      <c r="W95" s="178">
        <f t="shared" si="27"/>
        <v>0.23020754838709681</v>
      </c>
      <c r="X95" s="174" t="str">
        <f t="shared" si="27"/>
        <v>-</v>
      </c>
      <c r="Y95" s="177" t="str">
        <f t="shared" si="27"/>
        <v>-</v>
      </c>
      <c r="Z95" s="179" t="str">
        <f t="shared" si="27"/>
        <v>-</v>
      </c>
      <c r="AA95" s="180" t="str">
        <f t="shared" si="27"/>
        <v>-</v>
      </c>
      <c r="AB95" s="178">
        <f t="shared" si="27"/>
        <v>5.3578516129032257E-2</v>
      </c>
      <c r="AC95" s="138"/>
      <c r="AD95" s="138"/>
      <c r="AE95" s="138"/>
      <c r="AF95" s="138"/>
      <c r="AG95" s="144"/>
      <c r="AH95" s="144"/>
      <c r="AI95" s="144"/>
      <c r="AJ95" s="144"/>
      <c r="AK95" s="144"/>
      <c r="AL95" s="144"/>
      <c r="AM95" s="144"/>
      <c r="AN95" s="144"/>
      <c r="AO95" s="144"/>
      <c r="AP95" s="144"/>
      <c r="AQ95" s="144"/>
      <c r="AR95" s="145"/>
      <c r="AS95" s="181"/>
    </row>
    <row r="96" spans="2:45" ht="14.1" customHeight="1" thickBot="1" x14ac:dyDescent="0.3">
      <c r="B96" s="182" t="s">
        <v>125</v>
      </c>
      <c r="C96" s="183">
        <f>SUM(C25:C94)</f>
        <v>0</v>
      </c>
      <c r="D96" s="184"/>
      <c r="E96" s="185">
        <f>SUM(E25:E94)</f>
        <v>90.375100999999987</v>
      </c>
      <c r="F96" s="186">
        <f>SUM(F25:F94)</f>
        <v>90.402689000000009</v>
      </c>
      <c r="G96" s="187">
        <f>SUM(G25:G94)</f>
        <v>-2.7588000000001497E-2</v>
      </c>
      <c r="H96" s="188"/>
      <c r="I96" s="189"/>
      <c r="J96" s="190"/>
      <c r="K96" s="191"/>
      <c r="L96" s="190"/>
      <c r="M96" s="192">
        <f t="shared" ref="M96:T96" si="28">SUM(M25:M94)</f>
        <v>0</v>
      </c>
      <c r="N96" s="185">
        <f t="shared" si="28"/>
        <v>0</v>
      </c>
      <c r="O96" s="186">
        <f t="shared" si="28"/>
        <v>0</v>
      </c>
      <c r="P96" s="186">
        <f t="shared" si="28"/>
        <v>0</v>
      </c>
      <c r="Q96" s="186">
        <f t="shared" si="28"/>
        <v>0</v>
      </c>
      <c r="R96" s="186">
        <f t="shared" si="28"/>
        <v>0</v>
      </c>
      <c r="S96" s="186">
        <f t="shared" si="28"/>
        <v>0</v>
      </c>
      <c r="T96" s="186">
        <f t="shared" si="28"/>
        <v>0</v>
      </c>
      <c r="U96" s="189"/>
      <c r="V96" s="193"/>
      <c r="W96" s="194">
        <f>SUM(W25:W94)</f>
        <v>7.1364340000000013</v>
      </c>
      <c r="X96" s="191"/>
      <c r="Y96" s="193"/>
      <c r="Z96" s="195">
        <f>SUM(Z25:Z94)</f>
        <v>0</v>
      </c>
      <c r="AA96" s="196">
        <f>SUM(AA25:AA94)</f>
        <v>0</v>
      </c>
      <c r="AB96" s="195">
        <f>SUM(AB25:AB94)</f>
        <v>1.6609339999999999</v>
      </c>
      <c r="AC96" s="138"/>
      <c r="AD96" s="138"/>
      <c r="AE96" s="138"/>
      <c r="AF96" s="138" t="e">
        <f>SUM(AF25:AF94)</f>
        <v>#VALUE!</v>
      </c>
      <c r="AG96" s="144"/>
      <c r="AH96" s="144"/>
      <c r="AI96" s="144"/>
      <c r="AJ96" s="144"/>
      <c r="AK96" s="144"/>
      <c r="AL96" s="144"/>
      <c r="AM96" s="144"/>
      <c r="AN96" s="144"/>
      <c r="AO96" s="144"/>
      <c r="AP96" s="144"/>
      <c r="AQ96" s="144"/>
      <c r="AR96" s="145"/>
      <c r="AS96" s="181"/>
    </row>
    <row r="97" spans="1:52" ht="12" hidden="1" customHeight="1" x14ac:dyDescent="0.2">
      <c r="B97" s="197"/>
      <c r="C97" s="198">
        <f>COUNT(C25:C94)</f>
        <v>0</v>
      </c>
      <c r="D97" s="198"/>
      <c r="E97" s="198"/>
      <c r="F97" s="198"/>
      <c r="G97" s="198"/>
      <c r="H97" s="199"/>
      <c r="I97" s="199"/>
      <c r="J97" s="199"/>
      <c r="K97" s="199"/>
      <c r="L97" s="200"/>
      <c r="M97" s="201"/>
      <c r="N97" s="198"/>
      <c r="O97" s="202"/>
      <c r="P97" s="198"/>
      <c r="Q97" s="203"/>
      <c r="R97" s="198"/>
      <c r="S97" s="198"/>
      <c r="T97" s="198"/>
      <c r="U97" s="199"/>
      <c r="V97" s="199"/>
      <c r="W97" s="198"/>
      <c r="X97" s="198"/>
      <c r="Y97" s="198"/>
      <c r="Z97" s="201"/>
      <c r="AA97" s="201"/>
      <c r="AB97" s="204"/>
      <c r="AC97" s="138"/>
      <c r="AD97" s="138"/>
      <c r="AE97" s="138"/>
      <c r="AF97" s="138"/>
      <c r="AG97" s="144"/>
      <c r="AH97" s="144"/>
      <c r="AI97" s="144"/>
      <c r="AJ97" s="144"/>
      <c r="AK97" s="144"/>
      <c r="AL97" s="144"/>
      <c r="AM97" s="144"/>
      <c r="AN97" s="144"/>
      <c r="AO97" s="144"/>
      <c r="AP97" s="144"/>
      <c r="AQ97" s="144"/>
      <c r="AR97" s="145"/>
      <c r="AS97" s="181"/>
    </row>
    <row r="98" spans="1:52" s="59" customFormat="1" ht="14.25" hidden="1" customHeight="1" x14ac:dyDescent="0.2">
      <c r="B98" s="205"/>
      <c r="C98" s="206"/>
      <c r="D98" s="207"/>
      <c r="E98" s="208"/>
      <c r="F98" s="208"/>
      <c r="G98" s="208"/>
      <c r="H98" s="207"/>
      <c r="I98" s="207"/>
      <c r="J98" s="207"/>
      <c r="K98" s="207"/>
      <c r="L98" s="209"/>
      <c r="M98" s="210"/>
      <c r="N98" s="211"/>
      <c r="O98" s="212"/>
      <c r="P98" s="208"/>
      <c r="Q98" s="213"/>
      <c r="R98" s="214"/>
      <c r="S98" s="214"/>
      <c r="T98" s="208"/>
      <c r="U98" s="207"/>
      <c r="V98" s="207"/>
      <c r="W98" s="215"/>
      <c r="X98" s="215"/>
      <c r="Y98" s="215"/>
      <c r="Z98" s="216"/>
      <c r="AA98" s="217"/>
      <c r="AB98" s="218"/>
      <c r="AC98" s="138"/>
      <c r="AD98" s="138"/>
      <c r="AE98" s="138"/>
      <c r="AF98" s="138"/>
      <c r="AG98" s="144"/>
      <c r="AH98" s="144"/>
      <c r="AI98" s="144"/>
      <c r="AJ98" s="144"/>
      <c r="AK98" s="144"/>
      <c r="AL98" s="144"/>
      <c r="AM98" s="144"/>
      <c r="AN98" s="144"/>
      <c r="AO98" s="144"/>
      <c r="AP98" s="144"/>
      <c r="AQ98" s="144"/>
      <c r="AR98" s="145"/>
      <c r="AS98" s="146"/>
    </row>
    <row r="99" spans="1:52" ht="12" customHeight="1" thickBot="1" x14ac:dyDescent="0.25">
      <c r="B99" s="394" t="s">
        <v>126</v>
      </c>
      <c r="C99" s="395"/>
      <c r="D99" s="395"/>
      <c r="E99" s="400" t="s">
        <v>127</v>
      </c>
      <c r="F99" s="401"/>
      <c r="G99" s="400" t="s">
        <v>128</v>
      </c>
      <c r="H99" s="402"/>
      <c r="I99" s="401" t="s">
        <v>129</v>
      </c>
      <c r="J99" s="401"/>
      <c r="K99" s="403" t="s">
        <v>130</v>
      </c>
      <c r="L99" s="373"/>
      <c r="M99" s="369" t="s">
        <v>131</v>
      </c>
      <c r="N99" s="370"/>
      <c r="O99" s="371"/>
      <c r="P99" s="372" t="s">
        <v>132</v>
      </c>
      <c r="Q99" s="373"/>
      <c r="R99" s="372" t="s">
        <v>133</v>
      </c>
      <c r="S99" s="374"/>
      <c r="T99" s="375" t="s">
        <v>134</v>
      </c>
      <c r="U99" s="376"/>
      <c r="V99" s="377" t="s">
        <v>135</v>
      </c>
      <c r="W99" s="378"/>
      <c r="X99" s="379"/>
      <c r="Y99" s="220"/>
      <c r="Z99" s="219"/>
      <c r="AA99" s="221"/>
      <c r="AB99" s="221"/>
      <c r="AC99" s="221"/>
      <c r="AD99" s="219"/>
      <c r="AE99" s="219"/>
      <c r="AF99" s="44"/>
      <c r="AG99" s="44"/>
      <c r="AH99" s="44"/>
      <c r="AI99" s="146"/>
      <c r="AJ99" s="222"/>
      <c r="AK99" s="138"/>
      <c r="AL99" s="138"/>
      <c r="AM99" s="138"/>
      <c r="AN99" s="144"/>
      <c r="AO99" s="144"/>
      <c r="AP99" s="144"/>
      <c r="AQ99" s="144"/>
      <c r="AR99" s="144"/>
      <c r="AS99" s="144"/>
      <c r="AT99" s="144"/>
      <c r="AU99" s="144"/>
      <c r="AV99" s="144"/>
      <c r="AW99" s="144"/>
      <c r="AX99" s="144"/>
      <c r="AY99" s="145"/>
      <c r="AZ99" s="181"/>
    </row>
    <row r="100" spans="1:52" s="223" customFormat="1" ht="12" customHeight="1" x14ac:dyDescent="0.2">
      <c r="B100" s="396"/>
      <c r="C100" s="397"/>
      <c r="D100" s="397"/>
      <c r="E100" s="380" t="s">
        <v>136</v>
      </c>
      <c r="F100" s="381"/>
      <c r="G100" s="363">
        <v>18265.66433</v>
      </c>
      <c r="H100" s="364"/>
      <c r="I100" s="363">
        <v>17161.208869999999</v>
      </c>
      <c r="J100" s="364"/>
      <c r="K100" s="363" t="s">
        <v>93</v>
      </c>
      <c r="L100" s="364"/>
      <c r="M100" s="382" t="s">
        <v>93</v>
      </c>
      <c r="N100" s="382"/>
      <c r="O100" s="383"/>
      <c r="P100" s="363">
        <v>4150.2985600000002</v>
      </c>
      <c r="Q100" s="364"/>
      <c r="R100" s="365">
        <v>2181.9721599999998</v>
      </c>
      <c r="S100" s="364"/>
      <c r="T100" s="363">
        <v>409.72631000000001</v>
      </c>
      <c r="U100" s="364"/>
      <c r="V100" s="363" t="s">
        <v>93</v>
      </c>
      <c r="W100" s="365"/>
      <c r="X100" s="366"/>
      <c r="Y100" s="224"/>
      <c r="Z100" s="225"/>
      <c r="AA100" s="225"/>
      <c r="AB100" s="225"/>
      <c r="AC100" s="225"/>
      <c r="AD100" s="226"/>
      <c r="AE100" s="226"/>
      <c r="AF100" s="227"/>
      <c r="AG100" s="227"/>
      <c r="AH100" s="227"/>
      <c r="AI100" s="227"/>
      <c r="AJ100" s="227"/>
      <c r="AK100" s="228"/>
      <c r="AL100" s="228"/>
      <c r="AM100" s="228"/>
      <c r="AN100" s="228"/>
      <c r="AO100" s="228"/>
      <c r="AP100" s="228"/>
      <c r="AQ100" s="228"/>
      <c r="AR100" s="228"/>
      <c r="AS100" s="228"/>
      <c r="AT100" s="228"/>
      <c r="AU100" s="228"/>
      <c r="AV100" s="228"/>
      <c r="AW100" s="228"/>
      <c r="AX100" s="228"/>
      <c r="AY100" s="228"/>
      <c r="AZ100" s="228"/>
    </row>
    <row r="101" spans="1:52" s="223" customFormat="1" ht="12" customHeight="1" thickBot="1" x14ac:dyDescent="0.25">
      <c r="B101" s="398"/>
      <c r="C101" s="399"/>
      <c r="D101" s="399"/>
      <c r="E101" s="367" t="s">
        <v>137</v>
      </c>
      <c r="F101" s="368"/>
      <c r="G101" s="357">
        <v>18374.512869999999</v>
      </c>
      <c r="H101" s="358"/>
      <c r="I101" s="357">
        <v>17270.121220000001</v>
      </c>
      <c r="J101" s="358"/>
      <c r="K101" s="355" t="s">
        <v>93</v>
      </c>
      <c r="L101" s="356"/>
      <c r="M101" s="359" t="s">
        <v>93</v>
      </c>
      <c r="N101" s="359"/>
      <c r="O101" s="356"/>
      <c r="P101" s="355">
        <v>4315.5177800000001</v>
      </c>
      <c r="Q101" s="356"/>
      <c r="R101" s="355">
        <v>2268.79403</v>
      </c>
      <c r="S101" s="356"/>
      <c r="T101" s="357">
        <v>411.75457</v>
      </c>
      <c r="U101" s="358"/>
      <c r="V101" s="355" t="s">
        <v>93</v>
      </c>
      <c r="W101" s="359"/>
      <c r="X101" s="360"/>
      <c r="Y101" s="224"/>
      <c r="Z101" s="225"/>
      <c r="AA101" s="229"/>
      <c r="AB101" s="229"/>
      <c r="AC101" s="229"/>
      <c r="AD101" s="229"/>
      <c r="AE101" s="229"/>
      <c r="AF101" s="227"/>
      <c r="AG101" s="230" t="s">
        <v>138</v>
      </c>
      <c r="AH101" s="230"/>
      <c r="AI101" s="230"/>
      <c r="AJ101" s="230"/>
    </row>
    <row r="102" spans="1:52" ht="5.25" customHeight="1" x14ac:dyDescent="0.2">
      <c r="B102" s="231"/>
      <c r="C102" s="231"/>
      <c r="D102" s="231"/>
      <c r="E102" s="232"/>
      <c r="F102" s="232"/>
      <c r="G102" s="233"/>
      <c r="H102" s="233"/>
      <c r="I102" s="233"/>
      <c r="J102" s="233"/>
      <c r="K102" s="233"/>
      <c r="L102" s="233"/>
      <c r="M102" s="233"/>
      <c r="N102" s="233"/>
      <c r="O102" s="219"/>
      <c r="P102" s="219"/>
      <c r="Q102" s="233"/>
      <c r="R102" s="233"/>
      <c r="S102" s="233"/>
      <c r="T102" s="233"/>
      <c r="U102" s="233"/>
      <c r="V102" s="233"/>
      <c r="W102" s="233"/>
      <c r="X102" s="233"/>
      <c r="Y102" s="233"/>
      <c r="Z102" s="234"/>
      <c r="AA102" s="235"/>
      <c r="AB102" s="235"/>
      <c r="AC102" s="235"/>
      <c r="AD102" s="235"/>
      <c r="AE102" s="235"/>
      <c r="AF102" s="44"/>
      <c r="AG102" s="236"/>
      <c r="AH102" s="236"/>
      <c r="AI102" s="236"/>
      <c r="AJ102" s="236"/>
    </row>
    <row r="103" spans="1:52" s="237" customFormat="1" ht="13.5" customHeight="1" x14ac:dyDescent="0.25">
      <c r="B103" s="239" t="s">
        <v>139</v>
      </c>
      <c r="C103" s="239"/>
      <c r="D103" s="240"/>
      <c r="E103" s="241"/>
      <c r="G103" s="242"/>
      <c r="H103" s="361">
        <f>H108</f>
        <v>0</v>
      </c>
      <c r="I103" s="361"/>
      <c r="J103" s="243" t="s">
        <v>83</v>
      </c>
      <c r="M103" s="244"/>
      <c r="N103" s="245"/>
      <c r="O103" s="240"/>
      <c r="P103" s="246"/>
      <c r="Q103" s="239"/>
      <c r="R103" s="241"/>
      <c r="S103" s="247" t="s">
        <v>140</v>
      </c>
      <c r="T103" s="248"/>
      <c r="U103" s="248"/>
      <c r="V103" s="249"/>
    </row>
    <row r="104" spans="1:52" s="237" customFormat="1" ht="13.5" customHeight="1" x14ac:dyDescent="0.25">
      <c r="B104" s="250" t="s">
        <v>141</v>
      </c>
      <c r="C104" s="251"/>
      <c r="D104" s="251"/>
      <c r="E104" s="251"/>
      <c r="F104" s="251"/>
      <c r="G104" s="251"/>
      <c r="H104" s="362">
        <f>J108</f>
        <v>0</v>
      </c>
      <c r="I104" s="362"/>
      <c r="J104" s="243" t="s">
        <v>88</v>
      </c>
      <c r="M104" s="246"/>
      <c r="N104" s="246"/>
      <c r="O104" s="246"/>
      <c r="P104" s="246"/>
      <c r="R104" s="246"/>
      <c r="T104" s="247"/>
      <c r="U104" s="247"/>
      <c r="V104" s="247"/>
      <c r="W104" s="247"/>
      <c r="X104" s="247"/>
      <c r="Y104" s="247"/>
      <c r="Z104" s="247"/>
      <c r="AA104" s="247"/>
      <c r="AB104" s="247"/>
    </row>
    <row r="105" spans="1:52" s="237" customFormat="1" ht="13.5" customHeight="1" x14ac:dyDescent="0.25">
      <c r="B105" s="239" t="s">
        <v>142</v>
      </c>
      <c r="C105" s="239"/>
      <c r="D105" s="240"/>
      <c r="E105" s="241"/>
      <c r="F105" s="240"/>
      <c r="G105" s="252"/>
      <c r="H105" s="362">
        <v>0</v>
      </c>
      <c r="I105" s="362"/>
      <c r="J105" s="243" t="s">
        <v>90</v>
      </c>
      <c r="M105" s="240"/>
      <c r="N105" s="241"/>
      <c r="O105" s="240"/>
      <c r="P105" s="241"/>
      <c r="Q105" s="241"/>
      <c r="R105" s="253"/>
      <c r="S105" s="254"/>
      <c r="T105" s="255"/>
      <c r="U105" s="256" t="s">
        <v>143</v>
      </c>
      <c r="V105" s="256"/>
      <c r="W105" s="256"/>
      <c r="X105" s="257" t="s">
        <v>144</v>
      </c>
    </row>
    <row r="106" spans="1:52" s="237" customFormat="1" ht="13.5" customHeight="1" x14ac:dyDescent="0.25">
      <c r="B106" s="239" t="s">
        <v>145</v>
      </c>
      <c r="C106" s="239"/>
      <c r="D106" s="240"/>
      <c r="G106" s="242"/>
      <c r="H106" s="349">
        <v>0</v>
      </c>
      <c r="I106" s="349"/>
      <c r="J106" s="258" t="s">
        <v>83</v>
      </c>
      <c r="L106" s="259"/>
      <c r="M106" s="246"/>
      <c r="N106" s="245"/>
      <c r="O106" s="240"/>
      <c r="P106" s="246"/>
      <c r="Q106" s="247"/>
      <c r="R106" s="260"/>
      <c r="T106" s="238"/>
      <c r="X106" s="257"/>
      <c r="Y106" s="257"/>
      <c r="AA106" s="257"/>
      <c r="AB106" s="257"/>
    </row>
    <row r="107" spans="1:52" s="237" customFormat="1" ht="13.5" customHeight="1" x14ac:dyDescent="0.25">
      <c r="B107" s="239" t="s">
        <v>146</v>
      </c>
      <c r="C107" s="239"/>
      <c r="D107" s="240"/>
      <c r="E107" s="241"/>
      <c r="F107" s="240"/>
      <c r="G107" s="252"/>
      <c r="H107" s="350">
        <v>0</v>
      </c>
      <c r="I107" s="350"/>
      <c r="J107" s="261" t="s">
        <v>83</v>
      </c>
      <c r="K107" s="262"/>
      <c r="L107" s="240"/>
      <c r="M107" s="240"/>
      <c r="N107" s="241"/>
      <c r="O107" s="262"/>
      <c r="P107" s="262"/>
      <c r="Q107" s="262"/>
      <c r="R107" s="253"/>
      <c r="S107" s="237" t="s">
        <v>147</v>
      </c>
      <c r="T107" s="248"/>
      <c r="U107" s="248"/>
      <c r="V107" s="240"/>
    </row>
    <row r="108" spans="1:52" s="10" customFormat="1" ht="14.25" hidden="1" customHeight="1" x14ac:dyDescent="0.25">
      <c r="B108" s="263" t="s">
        <v>148</v>
      </c>
      <c r="C108" s="263"/>
      <c r="D108" s="263"/>
      <c r="E108" s="263"/>
      <c r="F108" s="264"/>
      <c r="G108" s="265"/>
      <c r="H108" s="266">
        <f>24*(C97)-C96</f>
        <v>0</v>
      </c>
      <c r="I108" s="267" t="s">
        <v>83</v>
      </c>
      <c r="J108" s="351">
        <f>IF(C96=0,0,H108*AB96/C96)</f>
        <v>0</v>
      </c>
      <c r="K108" s="351"/>
      <c r="L108" s="268" t="s">
        <v>88</v>
      </c>
      <c r="M108" s="269"/>
      <c r="N108" s="270"/>
      <c r="O108" s="270"/>
      <c r="P108" s="270"/>
      <c r="Q108" s="249"/>
      <c r="R108" s="249"/>
      <c r="S108" s="249"/>
      <c r="T108" s="271"/>
      <c r="U108" s="256" t="s">
        <v>143</v>
      </c>
      <c r="V108" s="256"/>
      <c r="W108" s="256"/>
    </row>
    <row r="109" spans="1:52" s="237" customFormat="1" ht="13.5" customHeight="1" x14ac:dyDescent="0.25">
      <c r="B109" s="272" t="s">
        <v>149</v>
      </c>
      <c r="C109" s="239"/>
      <c r="D109" s="240"/>
      <c r="E109" s="241"/>
      <c r="F109" s="240"/>
      <c r="G109" s="273" t="s">
        <v>150</v>
      </c>
      <c r="H109" s="241" t="s">
        <v>151</v>
      </c>
      <c r="I109" s="274">
        <f>S96/1000</f>
        <v>0</v>
      </c>
      <c r="J109" s="261" t="s">
        <v>88</v>
      </c>
      <c r="K109" s="274"/>
      <c r="M109" s="240"/>
      <c r="N109" s="240"/>
      <c r="O109" s="240"/>
      <c r="P109" s="240"/>
      <c r="Q109" s="240"/>
      <c r="R109" s="253"/>
      <c r="S109" s="253"/>
      <c r="T109" s="238"/>
    </row>
    <row r="110" spans="1:52" s="237" customFormat="1" ht="13.5" customHeight="1" x14ac:dyDescent="0.25">
      <c r="B110" s="275" t="s">
        <v>152</v>
      </c>
      <c r="C110" s="239"/>
      <c r="D110" s="240"/>
      <c r="E110" s="241"/>
      <c r="F110" s="240"/>
      <c r="G110" s="273"/>
      <c r="H110" s="241"/>
      <c r="I110" s="274"/>
      <c r="J110" s="261"/>
      <c r="K110" s="274"/>
      <c r="M110" s="240"/>
      <c r="N110" s="240"/>
      <c r="O110" s="240"/>
      <c r="P110" s="240"/>
      <c r="Q110" s="240"/>
      <c r="R110" s="253"/>
      <c r="S110" s="253"/>
      <c r="T110" s="276"/>
      <c r="U110" s="276"/>
      <c r="V110" s="277"/>
    </row>
    <row r="111" spans="1:52" s="278" customFormat="1" ht="13.5" customHeight="1" x14ac:dyDescent="0.25">
      <c r="A111" s="279"/>
      <c r="B111" s="278" t="s">
        <v>153</v>
      </c>
      <c r="C111" s="240"/>
      <c r="D111" s="240"/>
      <c r="H111" s="352">
        <f>AB96+H104-I109</f>
        <v>1.6609339999999999</v>
      </c>
      <c r="I111" s="352"/>
      <c r="J111" s="261" t="s">
        <v>154</v>
      </c>
      <c r="K111" s="280"/>
      <c r="P111" s="345">
        <f>AB96</f>
        <v>1.6609339999999999</v>
      </c>
      <c r="Q111" s="345"/>
      <c r="R111" s="281" t="s">
        <v>154</v>
      </c>
      <c r="S111" s="240"/>
      <c r="T111" s="282"/>
      <c r="U111" s="282"/>
      <c r="V111" s="282"/>
      <c r="W111" s="282"/>
      <c r="X111" s="282"/>
      <c r="Y111" s="282"/>
      <c r="Z111" s="240"/>
      <c r="AA111" s="240"/>
      <c r="AB111" s="262"/>
    </row>
    <row r="112" spans="1:52" s="237" customFormat="1" ht="13.5" hidden="1" customHeight="1" x14ac:dyDescent="0.25">
      <c r="A112" s="283"/>
      <c r="B112" s="240" t="s">
        <v>155</v>
      </c>
      <c r="C112" s="239"/>
      <c r="D112" s="240"/>
      <c r="I112" s="353">
        <f>Z96</f>
        <v>0</v>
      </c>
      <c r="J112" s="353"/>
      <c r="K112" s="278" t="s">
        <v>156</v>
      </c>
      <c r="M112" s="261" t="s">
        <v>154</v>
      </c>
      <c r="N112" s="240" t="s">
        <v>154</v>
      </c>
      <c r="O112" s="354">
        <f>Z96+H104-I109</f>
        <v>0</v>
      </c>
      <c r="P112" s="354"/>
      <c r="R112" s="284"/>
      <c r="S112" s="284"/>
      <c r="T112" s="282"/>
      <c r="U112" s="282"/>
      <c r="V112" s="282"/>
      <c r="W112" s="282"/>
      <c r="X112" s="282"/>
      <c r="Y112" s="282"/>
      <c r="Z112" s="284"/>
      <c r="AA112" s="240"/>
      <c r="AB112" s="284"/>
    </row>
    <row r="113" spans="1:28" s="237" customFormat="1" ht="13.5" customHeight="1" x14ac:dyDescent="0.25">
      <c r="A113" s="283"/>
      <c r="B113" s="240" t="s">
        <v>157</v>
      </c>
      <c r="C113" s="239"/>
      <c r="D113" s="240"/>
      <c r="E113" s="240"/>
      <c r="H113" s="344">
        <v>0</v>
      </c>
      <c r="I113" s="344"/>
      <c r="J113" s="285" t="s">
        <v>90</v>
      </c>
      <c r="K113" s="280"/>
      <c r="L113" s="240"/>
      <c r="P113" s="345">
        <f>S96</f>
        <v>0</v>
      </c>
      <c r="Q113" s="345"/>
      <c r="R113" s="286" t="s">
        <v>158</v>
      </c>
      <c r="S113" s="284"/>
      <c r="T113" s="282"/>
      <c r="U113" s="282"/>
      <c r="V113" s="282"/>
      <c r="W113" s="282"/>
      <c r="X113" s="282"/>
      <c r="Y113" s="282"/>
      <c r="Z113" s="284"/>
      <c r="AA113" s="240"/>
      <c r="AB113" s="284"/>
    </row>
    <row r="114" spans="1:28" s="237" customFormat="1" ht="13.5" hidden="1" customHeight="1" x14ac:dyDescent="0.25">
      <c r="A114" s="283"/>
      <c r="B114" s="287"/>
      <c r="C114" s="288"/>
      <c r="D114" s="287"/>
      <c r="E114" s="287"/>
      <c r="F114" s="287"/>
      <c r="G114" s="287"/>
      <c r="H114" s="289"/>
      <c r="I114" s="289"/>
      <c r="J114" s="290"/>
      <c r="K114" s="290"/>
      <c r="L114" s="287"/>
      <c r="M114" s="291"/>
      <c r="N114" s="292"/>
      <c r="O114" s="292"/>
      <c r="P114" s="292"/>
      <c r="Q114" s="292"/>
      <c r="R114" s="292"/>
      <c r="S114" s="292"/>
      <c r="T114" s="293"/>
      <c r="U114" s="346"/>
      <c r="V114" s="346"/>
      <c r="W114" s="293"/>
      <c r="X114" s="293"/>
      <c r="Y114" s="293"/>
      <c r="Z114" s="292"/>
      <c r="AA114" s="287"/>
      <c r="AB114" s="292"/>
    </row>
    <row r="115" spans="1:28" s="237" customFormat="1" ht="14.1" hidden="1" customHeight="1" x14ac:dyDescent="0.25">
      <c r="A115" s="283"/>
      <c r="B115" s="287"/>
      <c r="C115" s="288"/>
      <c r="D115" s="287"/>
      <c r="E115" s="287"/>
      <c r="F115" s="287"/>
      <c r="G115" s="287"/>
      <c r="H115" s="289"/>
      <c r="I115" s="289"/>
      <c r="J115" s="290"/>
      <c r="K115" s="290"/>
      <c r="L115" s="287"/>
      <c r="M115" s="291"/>
      <c r="N115" s="292"/>
      <c r="O115" s="347"/>
      <c r="P115" s="347"/>
      <c r="Q115" s="347"/>
      <c r="R115" s="292"/>
      <c r="S115" s="292"/>
      <c r="T115" s="293"/>
      <c r="U115" s="293"/>
      <c r="V115" s="293"/>
      <c r="W115" s="293"/>
      <c r="X115" s="293"/>
      <c r="Y115" s="293"/>
      <c r="Z115" s="292"/>
      <c r="AA115" s="287"/>
      <c r="AB115" s="292"/>
    </row>
    <row r="116" spans="1:28" s="237" customFormat="1" ht="14.1" hidden="1" customHeight="1" x14ac:dyDescent="0.25">
      <c r="A116" s="283"/>
      <c r="B116" s="287"/>
      <c r="C116" s="288"/>
      <c r="D116" s="287"/>
      <c r="E116" s="287"/>
      <c r="F116" s="287"/>
      <c r="G116" s="287"/>
      <c r="H116" s="289"/>
      <c r="I116" s="289"/>
      <c r="J116" s="290"/>
      <c r="K116" s="290"/>
      <c r="L116" s="287"/>
      <c r="M116" s="291"/>
      <c r="N116" s="292"/>
      <c r="O116" s="347"/>
      <c r="P116" s="347"/>
      <c r="Q116" s="347"/>
      <c r="R116" s="292"/>
      <c r="S116" s="292"/>
      <c r="T116" s="293"/>
      <c r="U116" s="293"/>
      <c r="V116" s="293"/>
      <c r="W116" s="293"/>
      <c r="X116" s="293"/>
      <c r="Y116" s="293"/>
      <c r="Z116" s="292"/>
      <c r="AA116" s="287"/>
      <c r="AB116" s="292"/>
    </row>
    <row r="117" spans="1:28" s="237" customFormat="1" ht="14.1" hidden="1" customHeight="1" x14ac:dyDescent="0.25">
      <c r="A117" s="283"/>
      <c r="B117" s="287"/>
      <c r="C117" s="288"/>
      <c r="D117" s="287"/>
      <c r="E117" s="287"/>
      <c r="F117" s="287"/>
      <c r="G117" s="287"/>
      <c r="H117" s="289"/>
      <c r="I117" s="289"/>
      <c r="J117" s="290"/>
      <c r="K117" s="290"/>
      <c r="L117" s="287"/>
      <c r="M117" s="291"/>
      <c r="N117" s="292"/>
      <c r="O117" s="292"/>
      <c r="P117" s="292"/>
      <c r="Q117" s="292"/>
      <c r="R117" s="292"/>
      <c r="S117" s="292"/>
      <c r="T117" s="293"/>
      <c r="U117" s="293"/>
      <c r="V117" s="293"/>
      <c r="W117" s="293"/>
      <c r="X117" s="293"/>
      <c r="Y117" s="293"/>
      <c r="Z117" s="292"/>
      <c r="AA117" s="287"/>
      <c r="AB117" s="292"/>
    </row>
    <row r="118" spans="1:28" s="237" customFormat="1" ht="14.1" hidden="1" customHeight="1" x14ac:dyDescent="0.25">
      <c r="A118" s="283"/>
      <c r="B118" s="287"/>
      <c r="C118" s="288"/>
      <c r="D118" s="287"/>
      <c r="E118" s="287"/>
      <c r="F118" s="287"/>
      <c r="G118" s="287"/>
      <c r="H118" s="289"/>
      <c r="I118" s="289"/>
      <c r="J118" s="290"/>
      <c r="K118" s="290"/>
      <c r="L118" s="287"/>
      <c r="M118" s="291"/>
      <c r="N118" s="292"/>
      <c r="O118" s="292"/>
      <c r="P118" s="292"/>
      <c r="Q118" s="292"/>
      <c r="R118" s="292"/>
      <c r="S118" s="292"/>
      <c r="T118" s="287"/>
      <c r="U118" s="287"/>
      <c r="V118" s="287"/>
      <c r="W118" s="287"/>
      <c r="X118" s="287"/>
      <c r="Y118" s="287"/>
      <c r="Z118" s="292"/>
      <c r="AA118" s="287"/>
      <c r="AB118" s="292"/>
    </row>
    <row r="119" spans="1:28" s="237" customFormat="1" ht="14.1" hidden="1" customHeight="1" x14ac:dyDescent="0.25">
      <c r="A119" s="283"/>
      <c r="B119" s="287"/>
      <c r="C119" s="288"/>
      <c r="D119" s="287"/>
      <c r="E119" s="287"/>
      <c r="F119" s="287"/>
      <c r="G119" s="287"/>
      <c r="H119" s="289"/>
      <c r="I119" s="289"/>
      <c r="J119" s="290"/>
      <c r="K119" s="290"/>
      <c r="L119" s="287"/>
      <c r="M119" s="291"/>
      <c r="N119" s="292"/>
      <c r="O119" s="292"/>
      <c r="P119" s="292"/>
      <c r="Q119" s="292"/>
      <c r="R119" s="292"/>
      <c r="S119" s="292"/>
      <c r="T119" s="287"/>
      <c r="U119" s="287"/>
      <c r="V119" s="287"/>
      <c r="W119" s="287"/>
      <c r="X119" s="287"/>
      <c r="Y119" s="287"/>
      <c r="Z119" s="292"/>
      <c r="AA119" s="287"/>
      <c r="AB119" s="292"/>
    </row>
    <row r="120" spans="1:28" s="237" customFormat="1" ht="14.1" hidden="1" customHeight="1" x14ac:dyDescent="0.25">
      <c r="A120" s="283"/>
      <c r="B120" s="287"/>
      <c r="C120" s="288"/>
      <c r="D120" s="287"/>
      <c r="E120" s="287"/>
      <c r="F120" s="287"/>
      <c r="G120" s="287"/>
      <c r="H120" s="289"/>
      <c r="I120" s="289"/>
      <c r="J120" s="290"/>
      <c r="K120" s="290"/>
      <c r="L120" s="287"/>
      <c r="M120" s="291"/>
      <c r="N120" s="292"/>
      <c r="O120" s="292"/>
      <c r="P120" s="292"/>
      <c r="Q120" s="292"/>
      <c r="R120" s="292"/>
      <c r="S120" s="292"/>
      <c r="T120" s="287"/>
      <c r="U120" s="287"/>
      <c r="V120" s="287"/>
      <c r="W120" s="287"/>
      <c r="X120" s="287"/>
      <c r="Y120" s="287"/>
      <c r="Z120" s="292"/>
      <c r="AA120" s="287"/>
      <c r="AB120" s="292"/>
    </row>
    <row r="121" spans="1:28" ht="12" hidden="1" customHeight="1" x14ac:dyDescent="0.2">
      <c r="B121" s="294"/>
      <c r="C121" s="294"/>
      <c r="D121" s="294"/>
      <c r="E121" s="294"/>
      <c r="F121" s="294"/>
      <c r="G121" s="294"/>
      <c r="H121" s="294"/>
      <c r="I121" s="294"/>
      <c r="J121" s="294"/>
      <c r="K121" s="294"/>
      <c r="L121" s="294"/>
      <c r="M121" s="294"/>
      <c r="N121" s="294"/>
      <c r="O121" s="295"/>
      <c r="P121" s="295"/>
      <c r="Q121" s="295"/>
      <c r="R121" s="296"/>
      <c r="S121" s="296"/>
      <c r="T121" s="295"/>
      <c r="U121" s="295"/>
      <c r="V121" s="295"/>
      <c r="W121" s="295"/>
      <c r="X121" s="295"/>
      <c r="Y121" s="295"/>
      <c r="Z121" s="297"/>
      <c r="AA121" s="297"/>
      <c r="AB121" s="297"/>
    </row>
    <row r="122" spans="1:28" ht="12" hidden="1" customHeight="1" x14ac:dyDescent="0.2">
      <c r="B122" s="298"/>
      <c r="C122" s="298"/>
      <c r="D122" s="298"/>
      <c r="E122" s="298"/>
      <c r="F122" s="298"/>
      <c r="G122" s="298"/>
      <c r="H122" s="298"/>
      <c r="I122" s="298"/>
      <c r="J122" s="299"/>
      <c r="K122" s="299"/>
      <c r="L122" s="299"/>
      <c r="M122" s="299"/>
      <c r="N122" s="299"/>
      <c r="O122" s="292"/>
      <c r="P122" s="292"/>
      <c r="Q122" s="292"/>
      <c r="R122" s="300"/>
      <c r="S122" s="300"/>
      <c r="T122" s="292"/>
      <c r="U122" s="292"/>
      <c r="V122" s="292"/>
      <c r="W122" s="292"/>
      <c r="X122" s="292"/>
      <c r="Y122" s="292"/>
      <c r="Z122" s="301"/>
      <c r="AA122" s="301"/>
      <c r="AB122" s="301"/>
    </row>
    <row r="123" spans="1:28" ht="15.75" hidden="1" customHeight="1" x14ac:dyDescent="0.25">
      <c r="B123" s="348" t="s">
        <v>159</v>
      </c>
      <c r="C123" s="348"/>
      <c r="D123" s="348"/>
      <c r="E123" s="348"/>
      <c r="F123" s="348"/>
      <c r="G123" s="348"/>
      <c r="H123" s="348"/>
      <c r="I123" s="348"/>
      <c r="J123" s="348"/>
      <c r="K123" s="348"/>
      <c r="L123" s="348"/>
      <c r="M123" s="348"/>
      <c r="N123" s="348"/>
      <c r="O123" s="348"/>
      <c r="P123" s="348"/>
      <c r="Q123" s="348"/>
      <c r="R123" s="348"/>
      <c r="S123" s="348"/>
      <c r="T123" s="348"/>
      <c r="U123" s="348"/>
      <c r="V123" s="348"/>
      <c r="W123" s="348"/>
      <c r="X123" s="348"/>
      <c r="Y123" s="348"/>
      <c r="Z123" s="348"/>
      <c r="AA123" s="348"/>
      <c r="AB123" s="348"/>
    </row>
    <row r="124" spans="1:28" ht="15.75" hidden="1" customHeight="1" x14ac:dyDescent="0.25">
      <c r="B124" s="302"/>
      <c r="C124" s="302"/>
      <c r="D124" s="302"/>
      <c r="E124" s="302"/>
      <c r="F124" s="302"/>
      <c r="G124" s="302"/>
      <c r="H124" s="302"/>
      <c r="I124" s="302"/>
      <c r="J124" s="302"/>
      <c r="K124" s="302"/>
      <c r="L124" s="302"/>
      <c r="M124" s="302"/>
      <c r="N124" s="302"/>
      <c r="O124" s="298"/>
      <c r="P124" s="300"/>
      <c r="Q124" s="300"/>
      <c r="R124" s="302"/>
      <c r="S124" s="302"/>
      <c r="T124" s="292"/>
      <c r="U124" s="292"/>
      <c r="V124" s="292"/>
      <c r="W124" s="292"/>
      <c r="X124" s="292"/>
      <c r="Y124" s="292"/>
      <c r="Z124" s="301"/>
      <c r="AA124" s="301"/>
      <c r="AB124" s="301"/>
    </row>
    <row r="125" spans="1:28" ht="14.1" hidden="1" customHeight="1" x14ac:dyDescent="0.2">
      <c r="B125" s="342" t="s">
        <v>160</v>
      </c>
      <c r="C125" s="342"/>
      <c r="D125" s="342"/>
      <c r="E125" s="342"/>
      <c r="F125" s="342"/>
      <c r="G125" s="342"/>
      <c r="H125" s="342"/>
      <c r="I125" s="342"/>
      <c r="J125" s="342"/>
      <c r="K125" s="342"/>
      <c r="L125" s="342"/>
      <c r="M125" s="342"/>
      <c r="N125" s="342"/>
      <c r="O125" s="342"/>
      <c r="P125" s="342"/>
      <c r="Q125" s="342"/>
      <c r="R125" s="342"/>
      <c r="S125" s="342"/>
      <c r="T125" s="342"/>
      <c r="U125" s="342"/>
      <c r="V125" s="342"/>
      <c r="W125" s="303"/>
      <c r="X125" s="303"/>
      <c r="Y125" s="303"/>
      <c r="Z125" s="303"/>
      <c r="AA125" s="303"/>
      <c r="AB125" s="303"/>
    </row>
    <row r="126" spans="1:28" ht="14.1" hidden="1" customHeight="1" x14ac:dyDescent="0.2">
      <c r="B126" s="342"/>
      <c r="C126" s="342"/>
      <c r="D126" s="342"/>
      <c r="E126" s="342"/>
      <c r="F126" s="342"/>
      <c r="G126" s="342"/>
      <c r="H126" s="342"/>
      <c r="I126" s="342"/>
      <c r="J126" s="342"/>
      <c r="K126" s="342"/>
      <c r="L126" s="342"/>
      <c r="M126" s="342"/>
      <c r="N126" s="342"/>
      <c r="O126" s="342"/>
      <c r="P126" s="342"/>
      <c r="Q126" s="342"/>
      <c r="R126" s="342"/>
      <c r="S126" s="342"/>
      <c r="T126" s="342"/>
      <c r="U126" s="342"/>
      <c r="V126" s="342"/>
      <c r="W126" s="303"/>
      <c r="X126" s="303"/>
      <c r="Y126" s="303"/>
      <c r="Z126" s="303"/>
      <c r="AA126" s="303"/>
      <c r="AB126" s="303"/>
    </row>
    <row r="127" spans="1:28" ht="14.1" hidden="1" customHeight="1" x14ac:dyDescent="0.2">
      <c r="B127" s="342"/>
      <c r="C127" s="342"/>
      <c r="D127" s="342"/>
      <c r="E127" s="342"/>
      <c r="F127" s="342"/>
      <c r="G127" s="342"/>
      <c r="H127" s="342"/>
      <c r="I127" s="342"/>
      <c r="J127" s="342"/>
      <c r="K127" s="342"/>
      <c r="L127" s="342"/>
      <c r="M127" s="342"/>
      <c r="N127" s="342"/>
      <c r="O127" s="342"/>
      <c r="P127" s="342"/>
      <c r="Q127" s="342"/>
      <c r="R127" s="342"/>
      <c r="S127" s="342"/>
      <c r="T127" s="342"/>
      <c r="U127" s="342"/>
      <c r="V127" s="342"/>
      <c r="W127" s="303"/>
      <c r="X127" s="303"/>
      <c r="Y127" s="303"/>
      <c r="Z127" s="303"/>
      <c r="AA127" s="303"/>
      <c r="AB127" s="303"/>
    </row>
    <row r="128" spans="1:28" ht="55.5" hidden="1" customHeight="1" x14ac:dyDescent="0.2">
      <c r="B128" s="342"/>
      <c r="C128" s="342"/>
      <c r="D128" s="342"/>
      <c r="E128" s="342"/>
      <c r="F128" s="342"/>
      <c r="G128" s="342"/>
      <c r="H128" s="342"/>
      <c r="I128" s="342"/>
      <c r="J128" s="342"/>
      <c r="K128" s="342"/>
      <c r="L128" s="342"/>
      <c r="M128" s="342"/>
      <c r="N128" s="342"/>
      <c r="O128" s="342"/>
      <c r="P128" s="342"/>
      <c r="Q128" s="342"/>
      <c r="R128" s="342"/>
      <c r="S128" s="342"/>
      <c r="T128" s="342"/>
      <c r="U128" s="342"/>
      <c r="V128" s="342"/>
      <c r="W128" s="303"/>
      <c r="X128" s="303"/>
      <c r="Y128" s="303"/>
      <c r="Z128" s="303"/>
      <c r="AA128" s="303"/>
      <c r="AB128" s="303"/>
    </row>
    <row r="129" spans="1:28" ht="14.1" hidden="1" customHeight="1" x14ac:dyDescent="0.2">
      <c r="A129" s="304"/>
      <c r="B129" s="305"/>
      <c r="C129" s="305"/>
      <c r="D129" s="305"/>
      <c r="E129" s="305"/>
      <c r="F129" s="305"/>
      <c r="G129" s="305"/>
      <c r="H129" s="305"/>
      <c r="I129" s="305"/>
      <c r="J129" s="305"/>
      <c r="K129" s="305"/>
      <c r="L129" s="305"/>
      <c r="M129" s="305"/>
      <c r="N129" s="305"/>
      <c r="O129" s="306"/>
      <c r="P129" s="306"/>
      <c r="Q129" s="306"/>
      <c r="R129" s="305"/>
      <c r="S129" s="307"/>
      <c r="T129" s="308"/>
      <c r="U129" s="301"/>
      <c r="V129" s="301"/>
      <c r="W129" s="301"/>
      <c r="X129" s="301"/>
      <c r="Y129" s="301"/>
      <c r="Z129" s="301"/>
      <c r="AA129" s="301"/>
      <c r="AB129" s="301"/>
    </row>
    <row r="130" spans="1:28" ht="10.5" hidden="1" customHeight="1" x14ac:dyDescent="0.25">
      <c r="A130" s="304"/>
      <c r="B130" s="309" t="s">
        <v>161</v>
      </c>
      <c r="C130" s="310"/>
      <c r="D130" s="310"/>
      <c r="E130" s="310"/>
      <c r="F130" s="310"/>
      <c r="G130" s="310"/>
      <c r="H130" s="310"/>
      <c r="I130" s="310"/>
      <c r="J130" s="310"/>
      <c r="K130" s="311" t="s">
        <v>162</v>
      </c>
      <c r="L130" s="311"/>
      <c r="M130" s="311"/>
      <c r="N130" s="311"/>
      <c r="O130" s="306"/>
      <c r="P130" s="306"/>
      <c r="Q130" s="306"/>
      <c r="R130" s="307">
        <v>0</v>
      </c>
      <c r="S130" s="307"/>
      <c r="T130" s="302"/>
      <c r="U130" s="302"/>
      <c r="V130" s="301"/>
      <c r="W130" s="301"/>
      <c r="X130" s="301"/>
      <c r="Y130" s="301"/>
      <c r="Z130" s="301"/>
      <c r="AA130" s="301"/>
      <c r="AB130" s="301"/>
    </row>
    <row r="131" spans="1:28" ht="13.5" hidden="1" customHeight="1" x14ac:dyDescent="0.25">
      <c r="A131" s="304"/>
      <c r="B131" s="312"/>
      <c r="C131" s="305"/>
      <c r="D131" s="305"/>
      <c r="E131" s="305"/>
      <c r="F131" s="305"/>
      <c r="G131" s="305"/>
      <c r="H131" s="305"/>
      <c r="I131" s="305"/>
      <c r="J131" s="305"/>
      <c r="K131" s="305"/>
      <c r="L131" s="305"/>
      <c r="M131" s="305"/>
      <c r="N131" s="305"/>
      <c r="O131" s="305"/>
      <c r="P131" s="305"/>
      <c r="Q131" s="305"/>
      <c r="R131" s="305"/>
      <c r="S131" s="305"/>
      <c r="T131" s="302"/>
      <c r="U131" s="302"/>
      <c r="V131" s="301"/>
      <c r="W131" s="301"/>
      <c r="X131" s="301"/>
      <c r="Y131" s="301"/>
      <c r="Z131" s="301"/>
      <c r="AA131" s="301"/>
      <c r="AB131" s="301"/>
    </row>
    <row r="132" spans="1:28" ht="15.75" hidden="1" customHeight="1" x14ac:dyDescent="0.2">
      <c r="A132" s="304"/>
      <c r="B132" s="312"/>
      <c r="C132" s="305"/>
      <c r="D132" s="305"/>
      <c r="E132" s="305"/>
      <c r="F132" s="305"/>
      <c r="G132" s="305"/>
      <c r="H132" s="305"/>
      <c r="I132" s="305"/>
      <c r="J132" s="305"/>
      <c r="K132" s="305"/>
      <c r="L132" s="305"/>
      <c r="M132" s="305"/>
      <c r="N132" s="305"/>
      <c r="O132" s="311"/>
      <c r="P132" s="311"/>
      <c r="Q132" s="310" t="s">
        <v>163</v>
      </c>
      <c r="R132" s="305"/>
      <c r="S132" s="305"/>
      <c r="T132" s="306"/>
      <c r="U132" s="306"/>
      <c r="V132" s="305"/>
      <c r="W132" s="301"/>
      <c r="X132" s="301"/>
      <c r="Y132" s="301"/>
      <c r="Z132" s="301"/>
      <c r="AA132" s="301"/>
      <c r="AB132" s="301"/>
    </row>
    <row r="133" spans="1:28" ht="15.95" hidden="1" customHeight="1" x14ac:dyDescent="0.25">
      <c r="B133" s="313" t="s">
        <v>164</v>
      </c>
      <c r="C133" s="313"/>
      <c r="D133" s="313"/>
      <c r="E133" s="313"/>
      <c r="F133" s="313"/>
      <c r="G133" s="313"/>
      <c r="H133" s="313"/>
      <c r="I133" s="313"/>
      <c r="J133" s="314"/>
      <c r="K133" s="315"/>
      <c r="L133" s="343">
        <f>H111</f>
        <v>1.6609339999999999</v>
      </c>
      <c r="M133" s="343"/>
      <c r="N133" s="316" t="s">
        <v>88</v>
      </c>
      <c r="O133" s="303"/>
      <c r="P133" s="303"/>
      <c r="Q133" s="303"/>
      <c r="R133" s="315"/>
      <c r="S133" s="315"/>
      <c r="T133" s="317"/>
      <c r="U133" s="306"/>
      <c r="V133" s="305"/>
      <c r="W133" s="301"/>
      <c r="X133" s="301"/>
      <c r="Y133" s="301"/>
      <c r="Z133" s="301"/>
      <c r="AA133" s="301"/>
      <c r="AB133" s="301"/>
    </row>
    <row r="134" spans="1:28" ht="15.95" hidden="1" customHeight="1" x14ac:dyDescent="0.25">
      <c r="B134" s="313"/>
      <c r="C134" s="313"/>
      <c r="D134" s="313"/>
      <c r="E134" s="313"/>
      <c r="F134" s="313"/>
      <c r="G134" s="313"/>
      <c r="H134" s="313"/>
      <c r="I134" s="313"/>
      <c r="J134" s="314"/>
      <c r="K134" s="315"/>
      <c r="L134" s="318"/>
      <c r="M134" s="319"/>
      <c r="N134" s="316"/>
      <c r="O134" s="303"/>
      <c r="P134" s="303"/>
      <c r="Q134" s="303"/>
      <c r="R134" s="315"/>
      <c r="S134" s="315"/>
      <c r="T134" s="317"/>
      <c r="U134" s="306"/>
      <c r="V134" s="305"/>
      <c r="W134" s="301"/>
      <c r="X134" s="301"/>
      <c r="Y134" s="301"/>
      <c r="Z134" s="301"/>
      <c r="AA134" s="301"/>
      <c r="AB134" s="301"/>
    </row>
    <row r="135" spans="1:28" ht="15.95" hidden="1" customHeight="1" x14ac:dyDescent="0.25">
      <c r="B135" s="313" t="s">
        <v>165</v>
      </c>
      <c r="C135" s="313"/>
      <c r="D135" s="313"/>
      <c r="E135" s="313"/>
      <c r="F135" s="313"/>
      <c r="G135" s="313"/>
      <c r="H135" s="313"/>
      <c r="I135" s="313"/>
      <c r="J135" s="314"/>
      <c r="K135" s="315"/>
      <c r="L135" s="343">
        <f>H113</f>
        <v>0</v>
      </c>
      <c r="M135" s="343"/>
      <c r="N135" s="316" t="s">
        <v>166</v>
      </c>
      <c r="O135" s="320"/>
      <c r="P135" s="320"/>
      <c r="Q135" s="321"/>
      <c r="R135" s="315"/>
      <c r="S135" s="315"/>
      <c r="T135" s="317"/>
      <c r="U135" s="306"/>
      <c r="V135" s="305"/>
      <c r="W135" s="301"/>
      <c r="X135" s="301"/>
      <c r="Y135" s="301"/>
      <c r="Z135" s="301"/>
      <c r="AA135" s="301"/>
      <c r="AB135" s="301"/>
    </row>
    <row r="136" spans="1:28" ht="15.95" hidden="1" customHeight="1" x14ac:dyDescent="0.25">
      <c r="B136" s="313"/>
      <c r="C136" s="313"/>
      <c r="D136" s="313"/>
      <c r="E136" s="313"/>
      <c r="F136" s="313"/>
      <c r="G136" s="313"/>
      <c r="H136" s="313"/>
      <c r="I136" s="313"/>
      <c r="J136" s="314"/>
      <c r="K136" s="315"/>
      <c r="L136" s="322"/>
      <c r="M136" s="322"/>
      <c r="N136" s="322"/>
      <c r="O136" s="322"/>
      <c r="P136" s="322"/>
      <c r="Q136" s="313"/>
      <c r="R136" s="323"/>
      <c r="S136" s="323"/>
      <c r="T136" s="324"/>
      <c r="U136" s="325" t="s">
        <v>88</v>
      </c>
      <c r="V136" s="310"/>
      <c r="W136" s="326"/>
      <c r="X136" s="326"/>
      <c r="Y136" s="326"/>
      <c r="Z136" s="301"/>
      <c r="AA136" s="301"/>
      <c r="AB136" s="301"/>
    </row>
    <row r="137" spans="1:28" ht="15.95" hidden="1" customHeight="1" x14ac:dyDescent="0.25">
      <c r="B137" s="313"/>
      <c r="C137" s="313"/>
      <c r="D137" s="313"/>
      <c r="E137" s="313"/>
      <c r="F137" s="313"/>
      <c r="G137" s="313"/>
      <c r="H137" s="313"/>
      <c r="I137" s="313"/>
      <c r="J137" s="314"/>
      <c r="K137" s="315"/>
      <c r="L137" s="322"/>
      <c r="M137" s="322"/>
      <c r="N137" s="322"/>
      <c r="O137" s="320"/>
      <c r="P137" s="320"/>
      <c r="Q137" s="321"/>
      <c r="R137" s="323"/>
      <c r="S137" s="323"/>
      <c r="T137" s="324"/>
      <c r="U137" s="325" t="s">
        <v>88</v>
      </c>
      <c r="V137" s="310"/>
      <c r="W137" s="326"/>
      <c r="X137" s="326"/>
      <c r="Y137" s="326"/>
      <c r="Z137" s="301"/>
      <c r="AA137" s="301"/>
      <c r="AB137" s="301"/>
    </row>
    <row r="138" spans="1:28" ht="15.95" hidden="1" customHeight="1" x14ac:dyDescent="0.25">
      <c r="B138" s="313" t="s">
        <v>167</v>
      </c>
      <c r="C138" s="313"/>
      <c r="D138" s="313"/>
      <c r="E138" s="313"/>
      <c r="F138" s="313"/>
      <c r="G138" s="313"/>
      <c r="H138" s="313"/>
      <c r="I138" s="313"/>
      <c r="J138" s="313"/>
      <c r="K138" s="321"/>
      <c r="L138" s="327" t="s">
        <v>168</v>
      </c>
      <c r="M138" s="327"/>
      <c r="N138" s="327"/>
      <c r="O138" s="322"/>
      <c r="P138" s="322"/>
      <c r="Q138" s="313"/>
      <c r="R138" s="328" t="str">
        <f>X105</f>
        <v>/ Тикунов В.Г. /</v>
      </c>
      <c r="S138" s="328"/>
      <c r="T138" s="328"/>
      <c r="U138" s="329"/>
      <c r="V138" s="305"/>
      <c r="W138" s="326"/>
      <c r="X138" s="326"/>
      <c r="Y138" s="326"/>
      <c r="Z138" s="301"/>
      <c r="AA138" s="301"/>
      <c r="AB138" s="301"/>
    </row>
    <row r="139" spans="1:28" ht="15.95" hidden="1" customHeight="1" x14ac:dyDescent="0.25">
      <c r="B139" s="315"/>
      <c r="C139" s="315"/>
      <c r="D139" s="315"/>
      <c r="E139" s="315"/>
      <c r="F139" s="315"/>
      <c r="G139" s="315"/>
      <c r="H139" s="315"/>
      <c r="I139" s="315"/>
      <c r="J139" s="315"/>
      <c r="K139" s="315"/>
      <c r="L139" s="315"/>
      <c r="M139" s="315"/>
      <c r="N139" s="315"/>
      <c r="O139" s="322"/>
      <c r="P139" s="322"/>
      <c r="Q139" s="313"/>
      <c r="R139" s="315"/>
      <c r="S139" s="315"/>
      <c r="T139" s="330"/>
      <c r="U139" s="329"/>
      <c r="V139" s="305"/>
      <c r="W139" s="326"/>
      <c r="X139" s="326"/>
      <c r="Y139" s="326"/>
      <c r="Z139" s="301"/>
      <c r="AA139" s="301"/>
      <c r="AB139" s="301"/>
    </row>
    <row r="140" spans="1:28" ht="15.95" hidden="1" customHeight="1" x14ac:dyDescent="0.25">
      <c r="B140" s="315"/>
      <c r="C140" s="315"/>
      <c r="D140" s="315"/>
      <c r="E140" s="315"/>
      <c r="F140" s="315"/>
      <c r="G140" s="315"/>
      <c r="H140" s="315"/>
      <c r="I140" s="315"/>
      <c r="J140" s="315"/>
      <c r="K140" s="315"/>
      <c r="L140" s="315"/>
      <c r="M140" s="315"/>
      <c r="N140" s="315"/>
      <c r="O140" s="322"/>
      <c r="P140" s="322"/>
      <c r="Q140" s="313"/>
      <c r="R140" s="315"/>
      <c r="S140" s="315"/>
      <c r="T140" s="330"/>
      <c r="U140" s="329"/>
      <c r="V140" s="305"/>
      <c r="W140" s="326"/>
      <c r="X140" s="326"/>
      <c r="Y140" s="326"/>
      <c r="Z140" s="301"/>
      <c r="AA140" s="301"/>
      <c r="AB140" s="301"/>
    </row>
    <row r="141" spans="1:28" ht="15.95" hidden="1" customHeight="1" x14ac:dyDescent="0.25">
      <c r="B141" s="315"/>
      <c r="C141" s="315"/>
      <c r="D141" s="315"/>
      <c r="E141" s="315"/>
      <c r="F141" s="315"/>
      <c r="G141" s="315"/>
      <c r="H141" s="315"/>
      <c r="I141" s="315"/>
      <c r="J141" s="315"/>
      <c r="K141" s="315"/>
      <c r="L141" s="331"/>
      <c r="M141" s="331"/>
      <c r="N141" s="331"/>
      <c r="O141" s="327"/>
      <c r="P141" s="321"/>
      <c r="Q141" s="332"/>
      <c r="R141" s="315"/>
      <c r="S141" s="315"/>
      <c r="T141" s="317"/>
      <c r="U141" s="301"/>
      <c r="V141" s="301"/>
      <c r="W141" s="301"/>
      <c r="X141" s="301"/>
      <c r="Y141" s="301"/>
      <c r="Z141" s="301"/>
      <c r="AA141" s="301"/>
      <c r="AB141" s="301"/>
    </row>
    <row r="142" spans="1:28" ht="15.95" hidden="1" customHeight="1" x14ac:dyDescent="0.25">
      <c r="B142" s="313" t="s">
        <v>147</v>
      </c>
      <c r="C142" s="313"/>
      <c r="D142" s="313"/>
      <c r="E142" s="313"/>
      <c r="F142" s="313"/>
      <c r="G142" s="313"/>
      <c r="H142" s="313"/>
      <c r="I142" s="313"/>
      <c r="J142" s="313"/>
      <c r="K142" s="313"/>
      <c r="L142" s="333"/>
      <c r="M142" s="334"/>
      <c r="N142" s="333"/>
      <c r="O142" s="335"/>
      <c r="P142" s="335"/>
      <c r="Q142" s="315"/>
      <c r="R142" s="336" t="s">
        <v>169</v>
      </c>
      <c r="S142" s="336"/>
      <c r="T142" s="317"/>
      <c r="U142" s="301"/>
      <c r="V142" s="301"/>
      <c r="W142" s="301"/>
      <c r="X142" s="301"/>
      <c r="Y142" s="301"/>
      <c r="Z142" s="301"/>
      <c r="AA142" s="301"/>
      <c r="AB142" s="301"/>
    </row>
    <row r="143" spans="1:28" ht="14.1" hidden="1" customHeight="1" x14ac:dyDescent="0.25">
      <c r="B143" s="315"/>
      <c r="C143" s="315"/>
      <c r="D143" s="315"/>
      <c r="E143" s="315"/>
      <c r="F143" s="315"/>
      <c r="G143" s="315"/>
      <c r="H143" s="315"/>
      <c r="I143" s="315"/>
      <c r="J143" s="315"/>
      <c r="K143" s="315"/>
      <c r="L143" s="315"/>
      <c r="M143" s="315"/>
      <c r="N143" s="315"/>
      <c r="O143" s="331"/>
      <c r="P143" s="315"/>
      <c r="Q143" s="315"/>
      <c r="R143" s="315"/>
      <c r="S143" s="315"/>
      <c r="T143" s="317"/>
    </row>
    <row r="144" spans="1:28" ht="12" hidden="1" customHeight="1" x14ac:dyDescent="0.2">
      <c r="O144" s="337"/>
      <c r="P144" s="312"/>
      <c r="T144" s="338"/>
      <c r="U144" s="329"/>
    </row>
    <row r="145" spans="15:21" ht="12" hidden="1" customHeight="1" x14ac:dyDescent="0.2">
      <c r="O145" s="301"/>
      <c r="P145" s="301"/>
      <c r="Q145" s="301"/>
      <c r="T145" s="338"/>
      <c r="U145" s="329"/>
    </row>
    <row r="146" spans="15:21" ht="12" hidden="1" customHeight="1" x14ac:dyDescent="0.2">
      <c r="T146" s="339"/>
      <c r="U146" s="339"/>
    </row>
    <row r="147" spans="15:21" ht="8.25" hidden="1" customHeight="1" x14ac:dyDescent="0.2">
      <c r="T147" s="340"/>
      <c r="U147" s="301"/>
    </row>
    <row r="148" spans="15:21" ht="12" customHeight="1" x14ac:dyDescent="0.2">
      <c r="T148" s="129"/>
      <c r="U148" s="59"/>
    </row>
    <row r="149" spans="15:21" ht="12" customHeight="1" x14ac:dyDescent="0.2">
      <c r="T149" s="339"/>
      <c r="U149" s="339"/>
    </row>
    <row r="150" spans="15:21" ht="12" customHeight="1" x14ac:dyDescent="0.2">
      <c r="T150" s="340"/>
      <c r="U150" s="301"/>
    </row>
    <row r="167" spans="5:5" ht="12" customHeight="1" x14ac:dyDescent="0.2">
      <c r="E167" s="341"/>
    </row>
    <row r="168" spans="5:5" ht="12" customHeight="1" x14ac:dyDescent="0.2">
      <c r="E168" s="341"/>
    </row>
  </sheetData>
  <mergeCells count="58">
    <mergeCell ref="B99:D101"/>
    <mergeCell ref="E99:F99"/>
    <mergeCell ref="G99:H99"/>
    <mergeCell ref="I99:J99"/>
    <mergeCell ref="K99:L99"/>
    <mergeCell ref="AF22:AF24"/>
    <mergeCell ref="AG22:AG24"/>
    <mergeCell ref="AH22:AH24"/>
    <mergeCell ref="AI22:AI24"/>
    <mergeCell ref="D23:D24"/>
    <mergeCell ref="Z21:AA22"/>
    <mergeCell ref="AB21:AB22"/>
    <mergeCell ref="E22:M22"/>
    <mergeCell ref="N22:W22"/>
    <mergeCell ref="AD22:AD24"/>
    <mergeCell ref="AE22:AE24"/>
    <mergeCell ref="M99:O99"/>
    <mergeCell ref="P99:Q99"/>
    <mergeCell ref="R99:S99"/>
    <mergeCell ref="T99:U99"/>
    <mergeCell ref="V99:X99"/>
    <mergeCell ref="P100:Q100"/>
    <mergeCell ref="R100:S100"/>
    <mergeCell ref="T100:U100"/>
    <mergeCell ref="V100:X100"/>
    <mergeCell ref="E101:F101"/>
    <mergeCell ref="G101:H101"/>
    <mergeCell ref="I101:J101"/>
    <mergeCell ref="K101:L101"/>
    <mergeCell ref="M101:O101"/>
    <mergeCell ref="P101:Q101"/>
    <mergeCell ref="E100:F100"/>
    <mergeCell ref="G100:H100"/>
    <mergeCell ref="I100:J100"/>
    <mergeCell ref="K100:L100"/>
    <mergeCell ref="M100:O100"/>
    <mergeCell ref="I112:J112"/>
    <mergeCell ref="O112:P112"/>
    <mergeCell ref="R101:S101"/>
    <mergeCell ref="T101:U101"/>
    <mergeCell ref="V101:X101"/>
    <mergeCell ref="H103:I103"/>
    <mergeCell ref="H104:I104"/>
    <mergeCell ref="H105:I105"/>
    <mergeCell ref="H106:I106"/>
    <mergeCell ref="H107:I107"/>
    <mergeCell ref="J108:K108"/>
    <mergeCell ref="H111:I111"/>
    <mergeCell ref="P111:Q111"/>
    <mergeCell ref="B125:V128"/>
    <mergeCell ref="L133:M133"/>
    <mergeCell ref="L135:M135"/>
    <mergeCell ref="H113:I113"/>
    <mergeCell ref="P113:Q113"/>
    <mergeCell ref="U114:V114"/>
    <mergeCell ref="O115:Q115"/>
    <mergeCell ref="O116:Q116"/>
    <mergeCell ref="B123:AB123"/>
  </mergeCells>
  <conditionalFormatting sqref="AD25:AE94">
    <cfRule type="cellIs" dxfId="3" priority="0" operator="greaterThan">
      <formula>3.9</formula>
    </cfRule>
  </conditionalFormatting>
  <conditionalFormatting sqref="AD25:AE94">
    <cfRule type="cellIs" dxfId="2" priority="1" operator="lessThan">
      <formula>-3.9</formula>
    </cfRule>
  </conditionalFormatting>
  <conditionalFormatting sqref="AG25:AG94 AI25:AI94">
    <cfRule type="cellIs" dxfId="1" priority="2" operator="greaterThan">
      <formula>1.1</formula>
    </cfRule>
    <cfRule type="cellIs" dxfId="0" priority="2" operator="lessThan">
      <formula>0.9</formula>
    </cfRule>
  </conditionalFormatting>
  <dataValidations count="2">
    <dataValidation type="decimal" allowBlank="1" showInputMessage="1" showErrorMessage="1" error="Т2 Диапазон от 20 до 60 градусов" sqref="I121:I122">
      <formula1>0</formula1>
      <formula2>10</formula2>
    </dataValidation>
    <dataValidation type="decimal" allowBlank="1" showInputMessage="1" showErrorMessage="1" error="М1 не больше 200 тонн в сутки" sqref="D121:D122 D108">
      <formula1>0</formula1>
      <formula2>1500</formula2>
    </dataValidation>
  </dataValidations>
  <pageMargins left="0.35433070866141736" right="0.19685039370078741" top="0.19685039370078741" bottom="0.23622047244094491" header="0.15748031496062992" footer="0.23622047244094491"/>
  <pageSetup paperSize="9" scale="65" orientation="landscape" r:id="rId1"/>
  <rowBreaks count="2" manualBreakCount="2">
    <brk id="64" max="29" man="1"/>
    <brk id="114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Maxim</cp:lastModifiedBy>
  <cp:lastPrinted>2019-09-24T07:49:18Z</cp:lastPrinted>
  <dcterms:created xsi:type="dcterms:W3CDTF">1996-10-08T23:32:33Z</dcterms:created>
  <dcterms:modified xsi:type="dcterms:W3CDTF">2019-09-24T07:49:20Z</dcterms:modified>
</cp:coreProperties>
</file>