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serv8\_Shared\OKRIT\Баранова\из ЖК\проект КП 2026-2028\от 15.05.2026\"/>
    </mc:Choice>
  </mc:AlternateContent>
  <bookViews>
    <workbookView xWindow="0" yWindow="0" windowWidth="34635" windowHeight="12945" tabRatio="593"/>
  </bookViews>
  <sheets>
    <sheet name="2027.4 (РО)" sheetId="1" r:id="rId1"/>
    <sheet name="СВОД 2027" sheetId="2" r:id="rId2"/>
    <sheet name="%" sheetId="3" r:id="rId3"/>
    <sheet name="свод маленький" sheetId="4" r:id="rId4"/>
  </sheets>
  <definedNames>
    <definedName name="_xlnm._FilterDatabase" localSheetId="0" hidden="1">'2027.4 (РО)'!$A$13:$CY$64</definedName>
    <definedName name="Z_074B9A4B_771F_4EDF_A46E_E1A9D57C190D_.wvu.FilterData" localSheetId="0" hidden="1">'2027.4 (РО)'!$C$13:$CN$13</definedName>
    <definedName name="Z_0B41E1AB_7476_4FF7_9B74_9F2D162517AE_.wvu.FilterData" localSheetId="0" hidden="1">'2027.4 (РО)'!$C$13:$CN$13</definedName>
    <definedName name="Z_0C7BA1E3_DB9B_4720_B749_59E343A57EF9_.wvu.FilterData" localSheetId="0" hidden="1">'2027.4 (РО)'!$A$13:$CY$13</definedName>
    <definedName name="Z_13359C62_0776_48BD_94F8_D900E31C0409_.wvu.FilterData" localSheetId="0" hidden="1">'2027.4 (РО)'!$A$13:$CY$13</definedName>
    <definedName name="Z_14A29392_4933_4216_A1FD_7BE9140895DD_.wvu.FilterData" localSheetId="0" hidden="1">'2027.4 (РО)'!$A$13:$CY$13</definedName>
    <definedName name="Z_1585834A_690A_4891_B3CE_B41CBB10E455_.wvu.FilterData" localSheetId="0" hidden="1">'2027.4 (РО)'!$A$13:$CY$13</definedName>
    <definedName name="Z_1639CD3C_EB66_4720_948D_957F52B1F18E_.wvu.FilterData" localSheetId="0" hidden="1">'2027.4 (РО)'!$A$13:$CY$13</definedName>
    <definedName name="Z_172386FC_0CD8_411D_9E5A_FD723E92D7BF_.wvu.FilterData" localSheetId="0" hidden="1">'2027.4 (РО)'!$A$13:$CY$13</definedName>
    <definedName name="Z_17B4FD70_194C_4613_8283_8EE952D90F5E_.wvu.Cols" localSheetId="0" hidden="1">'2027.4 (РО)'!$F:$F</definedName>
    <definedName name="Z_17B4FD70_194C_4613_8283_8EE952D90F5E_.wvu.FilterData" localSheetId="0" hidden="1">'2027.4 (РО)'!$C$13:$CN$13</definedName>
    <definedName name="Z_17B4FD70_194C_4613_8283_8EE952D90F5E_.wvu.PrintArea" localSheetId="0" hidden="1">'2027.4 (РО)'!$C$1:$CN$13</definedName>
    <definedName name="Z_17B4FD70_194C_4613_8283_8EE952D90F5E_.wvu.PrintTitles" localSheetId="0" hidden="1">'2027.4 (РО)'!$13:$13</definedName>
    <definedName name="Z_17B4FD70_194C_4613_8283_8EE952D90F5E_.wvu.Rows" localSheetId="0" hidden="1">'2027.4 (РО)'!$1:$7,'2027.4 (РО)'!#REF!</definedName>
    <definedName name="Z_1AD4E4A3_8997_4ACD_9EFA_492B277FD7DB_.wvu.FilterData" localSheetId="0" hidden="1">'2027.4 (РО)'!$A$13:$CY$13</definedName>
    <definedName name="Z_1BDA942C_DEDD_41EB_B61E_8E2A9AF71C15_.wvu.FilterData" localSheetId="0" hidden="1">'2027.4 (РО)'!$A$13:$CY$13</definedName>
    <definedName name="Z_1DDFF937_B1FC_4224_B6B5_90528F74383F_.wvu.FilterData" localSheetId="0" hidden="1">'2027.4 (РО)'!$A$13:$CY$13</definedName>
    <definedName name="Z_20C7F770_CBD4_493E_8312_7E7B920DB5CC_.wvu.FilterData" localSheetId="0" hidden="1">'2027.4 (РО)'!$C$13:$CN$13</definedName>
    <definedName name="Z_218A87CC_3506_4797_8669_16FE5C7E047D_.wvu.FilterData" localSheetId="0" hidden="1">'2027.4 (РО)'!$A$13:$CY$13</definedName>
    <definedName name="Z_230EEA8A_A44D_46A6_9AEE_BC4A413800CF_.wvu.FilterData" localSheetId="0" hidden="1">'2027.4 (РО)'!$A$13:$CY$13</definedName>
    <definedName name="Z_232A9477_37F6_4A13_ABE3_C6D662E7BB0E_.wvu.FilterData" localSheetId="0" hidden="1">'2027.4 (РО)'!$A$13:$CY$13</definedName>
    <definedName name="Z_24710AB5_51C7_406E_AFBD_BD1E61C68AD8_.wvu.FilterData" localSheetId="0" hidden="1">'2027.4 (РО)'!$C$13:$CN$13</definedName>
    <definedName name="Z_2542196F_F48B_45E2_9D1A_458688A106D5_.wvu.FilterData" localSheetId="0" hidden="1">'2027.4 (РО)'!$C$13:$CN$13</definedName>
    <definedName name="Z_27B80FFC_B94D_4564_A833_AB4E4662A756_.wvu.FilterData" localSheetId="0" hidden="1">'2027.4 (РО)'!$A$13:$CY$13</definedName>
    <definedName name="Z_28D3DC43_B93D_4552_B6EF_597826438E3A_.wvu.FilterData" localSheetId="0" hidden="1">'2027.4 (РО)'!$C$13:$CN$13</definedName>
    <definedName name="Z_29B3C208_746A_4FE7_9F36_76877FBB5138_.wvu.FilterData" localSheetId="0" hidden="1">'2027.4 (РО)'!$A$13:$CY$13</definedName>
    <definedName name="Z_2AAF8F73_340A_4152_B1CE_12888DBF9372_.wvu.FilterData" localSheetId="0" hidden="1">'2027.4 (РО)'!$A$13:$CY$13</definedName>
    <definedName name="Z_2B96C74B_E72E_424E_9347_E17A6D57DB6D_.wvu.FilterData" localSheetId="0" hidden="1">'2027.4 (РО)'!$A$13:$CY$13</definedName>
    <definedName name="Z_2D33E09F_B10F_4DFB_81D5_CF8475F87D81_.wvu.FilterData" localSheetId="0" hidden="1">'2027.4 (РО)'!$A$13:$CY$13</definedName>
    <definedName name="Z_2FE92C8C_C118_4DAE_A1D0_B014A5403320_.wvu.FilterData" localSheetId="0" hidden="1">'2027.4 (РО)'!$A$13:$CY$13</definedName>
    <definedName name="Z_31D897B6_F969_4454_9324_45B17778B40A_.wvu.FilterData" localSheetId="0" hidden="1">'2027.4 (РО)'!$A$13:$CY$13</definedName>
    <definedName name="Z_36D4C32F_F015_4F8C_A7D9_A388F517B7BB_.wvu.FilterData" localSheetId="0" hidden="1">'2027.4 (РО)'!$A$13:$CY$13</definedName>
    <definedName name="Z_38B182D9_BF9F_4230_B495_ED254BCD88AD_.wvu.FilterData" localSheetId="0" hidden="1">'2027.4 (РО)'!$C$13:$CN$13</definedName>
    <definedName name="Z_39C53711_4E4A_420F_BCA9_08E8FA3A22EE_.wvu.FilterData" localSheetId="0" hidden="1">'2027.4 (РО)'!$A$13:$CY$13</definedName>
    <definedName name="Z_3B1675B6_98F4_4653_B2C8_24A91482B5B3_.wvu.FilterData" localSheetId="0" hidden="1">'2027.4 (РО)'!$C$13:$CN$13</definedName>
    <definedName name="Z_3B7B8B17_58DE_4B84_9ED6_62E53FDA88E8_.wvu.FilterData" localSheetId="0" hidden="1">'2027.4 (РО)'!$A$13:$CY$13</definedName>
    <definedName name="Z_3F58A63C_931C_4FFB_BC2A_387C38514D80_.wvu.Cols" localSheetId="0" hidden="1">'2027.4 (РО)'!$F:$F</definedName>
    <definedName name="Z_3F58A63C_931C_4FFB_BC2A_387C38514D80_.wvu.FilterData" localSheetId="0" hidden="1">'2027.4 (РО)'!$C$13:$CN$13</definedName>
    <definedName name="Z_3F58A63C_931C_4FFB_BC2A_387C38514D80_.wvu.PrintArea" localSheetId="0" hidden="1">'2027.4 (РО)'!$C$1:$CN$13</definedName>
    <definedName name="Z_3F58A63C_931C_4FFB_BC2A_387C38514D80_.wvu.PrintTitles" localSheetId="0" hidden="1">'2027.4 (РО)'!$13:$13</definedName>
    <definedName name="Z_3F58A63C_931C_4FFB_BC2A_387C38514D80_.wvu.Rows" localSheetId="0" hidden="1">'2027.4 (РО)'!$1:$7,'2027.4 (РО)'!#REF!</definedName>
    <definedName name="Z_3FC6EC30_97B5_4872_9FC5_8FEBF141E71D_.wvu.Cols" localSheetId="0" hidden="1">'2027.4 (РО)'!$F:$F</definedName>
    <definedName name="Z_3FC6EC30_97B5_4872_9FC5_8FEBF141E71D_.wvu.FilterData" localSheetId="0" hidden="1">'2027.4 (РО)'!$C$13:$CN$13</definedName>
    <definedName name="Z_3FC6EC30_97B5_4872_9FC5_8FEBF141E71D_.wvu.PrintArea" localSheetId="0" hidden="1">'2027.4 (РО)'!$C$1:$CN$13</definedName>
    <definedName name="Z_3FC6EC30_97B5_4872_9FC5_8FEBF141E71D_.wvu.PrintTitles" localSheetId="0" hidden="1">'2027.4 (РО)'!$13:$13</definedName>
    <definedName name="Z_3FC6EC30_97B5_4872_9FC5_8FEBF141E71D_.wvu.Rows" localSheetId="0" hidden="1">'2027.4 (РО)'!$1:$7,'2027.4 (РО)'!#REF!</definedName>
    <definedName name="Z_40C6B55A_F1BC_42CB_AD5A_1C7C0196F1C0_.wvu.FilterData" localSheetId="0" hidden="1">'2027.4 (РО)'!$C$13:$CN$13</definedName>
    <definedName name="Z_43E59B9F_B881_4BE3_BF98_C20B00A94FD2_.wvu.FilterData" localSheetId="0" hidden="1">'2027.4 (РО)'!$A$13:$CY$13</definedName>
    <definedName name="Z_449228D3_14B8_453C_867A_CE41C91201A8_.wvu.FilterData" localSheetId="0" hidden="1">'2027.4 (РО)'!$C$13:$CN$13</definedName>
    <definedName name="Z_48C54F45_64A9_46E4_92C2_AD4D1926FFB4_.wvu.FilterData" localSheetId="0" hidden="1">'2027.4 (РО)'!$A$13:$CY$13</definedName>
    <definedName name="Z_4B571436_7ABA_413D_8304_DEEA109F6F50_.wvu.FilterData" localSheetId="0" hidden="1">'2027.4 (РО)'!$A$13:$CY$13</definedName>
    <definedName name="Z_4DC564D4_C1D4_435A_92C0_31AAAFDAA8BB_.wvu.FilterData" localSheetId="0" hidden="1">'2027.4 (РО)'!$A$13:$CY$13</definedName>
    <definedName name="Z_4FD0D132_72EF_4E3E_8C5E_05910B90B39D_.wvu.FilterData" localSheetId="0" hidden="1">'2027.4 (РО)'!$C$13:$CN$13</definedName>
    <definedName name="Z_51289D56_F78F_47A8_88D5_DEF90446BCEA_.wvu.FilterData" localSheetId="0" hidden="1">'2027.4 (РО)'!$A$13:$CY$13</definedName>
    <definedName name="Z_52397BEB_D961_422D_B8E0_50961CAEBBAA_.wvu.FilterData" localSheetId="0" hidden="1">'2027.4 (РО)'!$C$13:$CN$13</definedName>
    <definedName name="Z_53765C45_D2B0_4E4C_A321_08A7AB7AD775_.wvu.FilterData" localSheetId="0" hidden="1">'2027.4 (РО)'!$C$13:$CN$13</definedName>
    <definedName name="Z_55E1A7AA_796A_4FB5_A74E_7924F7CBCA45_.wvu.FilterData" localSheetId="0" hidden="1">'2027.4 (РО)'!$A$13:$CY$13</definedName>
    <definedName name="Z_5A5EBF5C_F75D_44FD_A3D1_62393293A7E2_.wvu.Cols" localSheetId="0" hidden="1">'2027.4 (РО)'!$BL:$CN</definedName>
    <definedName name="Z_5A5EBF5C_F75D_44FD_A3D1_62393293A7E2_.wvu.FilterData" localSheetId="0" hidden="1">'2027.4 (РО)'!$A$13:$CY$13</definedName>
    <definedName name="Z_5A5EBF5C_F75D_44FD_A3D1_62393293A7E2_.wvu.PrintArea" localSheetId="0" hidden="1">'2027.4 (РО)'!$C$1:$CN$13</definedName>
    <definedName name="Z_5A5EBF5C_F75D_44FD_A3D1_62393293A7E2_.wvu.PrintTitles" localSheetId="0" hidden="1">'2027.4 (РО)'!$13:$13</definedName>
    <definedName name="Z_5A5EBF5C_F75D_44FD_A3D1_62393293A7E2_.wvu.Rows" localSheetId="0" hidden="1">'2027.4 (РО)'!$1:$2</definedName>
    <definedName name="Z_5B2E535B_C673_45E1_AEBC_C7E171F56BF6_.wvu.FilterData" localSheetId="0" hidden="1">'2027.4 (РО)'!$A$13:$CY$13</definedName>
    <definedName name="Z_5B67941B_FDF0_4EC8_BDFC_64D96BA43DF5_.wvu.FilterData" localSheetId="0" hidden="1">'2027.4 (РО)'!$C$13:$CN$13</definedName>
    <definedName name="Z_5EF3A52C_1224_4713_8EA0_14DA81090197_.wvu.FilterData" localSheetId="0" hidden="1">'2027.4 (РО)'!$C$13:$CN$13</definedName>
    <definedName name="Z_64A61155_FC61_4C2F_82C5_78E80BF49975_.wvu.FilterData" localSheetId="0" hidden="1">'2027.4 (РО)'!$C$13:$CN$13</definedName>
    <definedName name="Z_66C2ADE8_A863_418F_9CE0_C02FA7DF97FA_.wvu.FilterData" localSheetId="0" hidden="1">'2027.4 (РО)'!$A$13:$CY$13</definedName>
    <definedName name="Z_6A3A8F52_FF7D_4DD4_B780_1C724D2CF034_.wvu.FilterData" localSheetId="0" hidden="1">'2027.4 (РО)'!$C$13:$CN$13</definedName>
    <definedName name="Z_6B786F60_ED0E_44D1_B8EB_3496907885C9_.wvu.FilterData" localSheetId="0" hidden="1">'2027.4 (РО)'!$A$13:$CY$13</definedName>
    <definedName name="Z_6BE132A1_758B_4F31_A943_AB997E5A9FCB_.wvu.FilterData" localSheetId="0" hidden="1">'2027.4 (РО)'!$A$13:$CY$13</definedName>
    <definedName name="Z_6F7ABE83_79F2_4A31_A24F_4142583FBA33_.wvu.FilterData" localSheetId="0" hidden="1">'2027.4 (РО)'!$C$13:$CN$13</definedName>
    <definedName name="Z_7A5DED62_2DB6_487D_8B0E_7323B354BDEA_.wvu.FilterData" localSheetId="0" hidden="1">'2027.4 (РО)'!$C$13:$CN$13</definedName>
    <definedName name="Z_7C7DDCBD_EE0E_4B2E_9604_40638432CBEC_.wvu.FilterData" localSheetId="0" hidden="1">'2027.4 (РО)'!$A$13:$CY$13</definedName>
    <definedName name="Z_7EBDA97E_3381_4510_90A3_1E999102FDD8_.wvu.FilterData" localSheetId="0" hidden="1">'2027.4 (РО)'!$C$13:$CN$13</definedName>
    <definedName name="Z_81D98315_DD5E_4A92_9679_3998A1283816_.wvu.FilterData" localSheetId="0" hidden="1">'2027.4 (РО)'!$A$13:$CY$13</definedName>
    <definedName name="Z_81D98315_DD5E_4A92_9679_3998A1283816_.wvu.PrintArea" localSheetId="0" hidden="1">'2027.4 (РО)'!$C$1:$CN$13</definedName>
    <definedName name="Z_81D98315_DD5E_4A92_9679_3998A1283816_.wvu.PrintTitles" localSheetId="0" hidden="1">'2027.4 (РО)'!$13:$13</definedName>
    <definedName name="Z_81D98315_DD5E_4A92_9679_3998A1283816_.wvu.Rows" localSheetId="0" hidden="1">'2027.4 (РО)'!$1:$2</definedName>
    <definedName name="Z_831D5B11_4262_40C8_9E7E_BBC0726FEB96_.wvu.FilterData" localSheetId="0" hidden="1">'2027.4 (РО)'!$C$13:$CN$13</definedName>
    <definedName name="Z_8BA6E4FC_68D5_4FCA_B483_EBA84E1AFD82_.wvu.Cols" localSheetId="0" hidden="1">'2027.4 (РО)'!$F:$F</definedName>
    <definedName name="Z_8BA6E4FC_68D5_4FCA_B483_EBA84E1AFD82_.wvu.FilterData" localSheetId="0" hidden="1">'2027.4 (РО)'!$C$13:$CN$13</definedName>
    <definedName name="Z_8BA6E4FC_68D5_4FCA_B483_EBA84E1AFD82_.wvu.PrintArea" localSheetId="0" hidden="1">'2027.4 (РО)'!$C$1:$CN$13</definedName>
    <definedName name="Z_8BA6E4FC_68D5_4FCA_B483_EBA84E1AFD82_.wvu.PrintTitles" localSheetId="0" hidden="1">'2027.4 (РО)'!$13:$13</definedName>
    <definedName name="Z_8BA6E4FC_68D5_4FCA_B483_EBA84E1AFD82_.wvu.Rows" localSheetId="0" hidden="1">'2027.4 (РО)'!$1:$7,'2027.4 (РО)'!#REF!</definedName>
    <definedName name="Z_8C54FE4E_21F6_40CE_BA17_1AE50907D828_.wvu.FilterData" localSheetId="0" hidden="1">'2027.4 (РО)'!$A$13:$CY$13</definedName>
    <definedName name="Z_9100E7B9_7C6A_4CEB_BDFF_2F5E07B188C3_.wvu.FilterData" localSheetId="0" hidden="1">'2027.4 (РО)'!$C$13:$CN$13</definedName>
    <definedName name="Z_9247CE41_581B_46D6_93EC_1C40D2AA454F_.wvu.FilterData" localSheetId="0" hidden="1">'2027.4 (РО)'!$C$13:$CN$13</definedName>
    <definedName name="Z_95687C47_80BB_463A_8568_8C0DFBDE8853_.wvu.FilterData" localSheetId="0" hidden="1">'2027.4 (РО)'!$A$13:$CY$13</definedName>
    <definedName name="Z_96D043B0_AEBD_42F1_8CF6_DEA1555EDAED_.wvu.FilterData" localSheetId="0" hidden="1">'2027.4 (РО)'!$A$13:$CY$13</definedName>
    <definedName name="Z_9C3888F6_8E30_4807_A5CD_35B096B00893_.wvu.FilterData" localSheetId="0" hidden="1">'2027.4 (РО)'!$A$13:$CY$13</definedName>
    <definedName name="Z_9E41CEE1_1EC9_49DF_B751_FE91D563A1A4_.wvu.FilterData" localSheetId="0" hidden="1">'2027.4 (РО)'!$A$13:$CY$13</definedName>
    <definedName name="Z_9EF719FA_47C2_408E_B520_2C409C1B7A22_.wvu.FilterData" localSheetId="0" hidden="1">'2027.4 (РО)'!$C$13:$CN$13</definedName>
    <definedName name="Z_A0041AD7_30D1_449A_833E_E754EDBC322B_.wvu.FilterData" localSheetId="0" hidden="1">'2027.4 (РО)'!$C$13:$CN$13</definedName>
    <definedName name="Z_A0533828_21D4_4AD2_97F3_1C6C429985B2_.wvu.FilterData" localSheetId="0" hidden="1">'2027.4 (РО)'!$A$13:$CY$13</definedName>
    <definedName name="Z_A22CC26E_B334_4B28_885D_99888EF0802E_.wvu.FilterData" localSheetId="0" hidden="1">'2027.4 (РО)'!$C$13:$CN$13</definedName>
    <definedName name="Z_A33D6B32_69DE_4603_9132_C8E0966551FE_.wvu.FilterData" localSheetId="0" hidden="1">'2027.4 (РО)'!$C$13:$CN$13</definedName>
    <definedName name="Z_A4987AD4_6C51_4A2A_A098_E384C30855EA_.wvu.FilterData" localSheetId="0" hidden="1">'2027.4 (РО)'!$A$13:$CY$13</definedName>
    <definedName name="Z_A4B4CF3E_D4F2_4C77_9CEF_7F10FD8F797B_.wvu.FilterData" localSheetId="0" hidden="1">'2027.4 (РО)'!$A$13:$CY$13</definedName>
    <definedName name="Z_A7AD92E6_9347_4472_A516_75CDD34C9D5B_.wvu.FilterData" localSheetId="0" hidden="1">'2027.4 (РО)'!$A$13:$CY$13</definedName>
    <definedName name="Z_A822DFC5_EDAC_4BA1_B024_A590FC64D079_.wvu.FilterData" localSheetId="0" hidden="1">'2027.4 (РО)'!$C$13:$CN$13</definedName>
    <definedName name="Z_A824916B_DEA1_4FE6_997C_5A68391D4F56_.wvu.Cols" localSheetId="0" hidden="1">'2027.4 (РО)'!$F:$F</definedName>
    <definedName name="Z_A824916B_DEA1_4FE6_997C_5A68391D4F56_.wvu.FilterData" localSheetId="0" hidden="1">'2027.4 (РО)'!$C$13:$CN$13</definedName>
    <definedName name="Z_A824916B_DEA1_4FE6_997C_5A68391D4F56_.wvu.PrintArea" localSheetId="0" hidden="1">'2027.4 (РО)'!$C$1:$CN$13</definedName>
    <definedName name="Z_A824916B_DEA1_4FE6_997C_5A68391D4F56_.wvu.PrintTitles" localSheetId="0" hidden="1">'2027.4 (РО)'!$13:$13</definedName>
    <definedName name="Z_A824916B_DEA1_4FE6_997C_5A68391D4F56_.wvu.Rows" localSheetId="0" hidden="1">'2027.4 (РО)'!$1:$7,'2027.4 (РО)'!#REF!</definedName>
    <definedName name="Z_A842D329_563A_4BAC_9DEC_3DB6ADFAA547_.wvu.FilterData" localSheetId="0" hidden="1">'2027.4 (РО)'!$A$13:$CY$13</definedName>
    <definedName name="Z_A9595406_BDCB_42BF_8E97_3B079AC20FA9_.wvu.FilterData" localSheetId="0" hidden="1">'2027.4 (РО)'!$C$13:$CN$13</definedName>
    <definedName name="Z_A9927D7C_AC2E_475C_A17D_6EFB22F1B39B_.wvu.FilterData" localSheetId="0" hidden="1">'2027.4 (РО)'!$C$13:$CN$13</definedName>
    <definedName name="Z_AB0E7FF4_8980_4DC7_B665_3CA4E1D78113_.wvu.FilterData" localSheetId="0" hidden="1">'2027.4 (РО)'!$C$13:$CN$13</definedName>
    <definedName name="Z_AB4A7F1A_DF6C_48B2_A169_5AC74DE429DA_.wvu.FilterData" localSheetId="0" hidden="1">'2027.4 (РО)'!$A$13:$CY$13</definedName>
    <definedName name="Z_AC658DAC_51A4_4B45_9999_73143D3120A7_.wvu.FilterData" localSheetId="0" hidden="1">'2027.4 (РО)'!$A$13:$CY$13</definedName>
    <definedName name="Z_ACECD38D_5B46_462C_B0C0_51AB9D62501A_.wvu.FilterData" localSheetId="0" hidden="1">'2027.4 (РО)'!$C$13:$CN$13</definedName>
    <definedName name="Z_B10FDF72_56D7_4F96_928B_358ABF5C019B_.wvu.FilterData" localSheetId="0" hidden="1">'2027.4 (РО)'!$C$13:$CN$13</definedName>
    <definedName name="Z_B1347E80_A84C_405D_A970_7C964EE0EAFA_.wvu.FilterData" localSheetId="0" hidden="1">'2027.4 (РО)'!$A$13:$CY$13</definedName>
    <definedName name="Z_B18FCB1E_9297_40D2_9B37_3309A53E35CD_.wvu.FilterData" localSheetId="0" hidden="1">'2027.4 (РО)'!$A$13:$CY$13</definedName>
    <definedName name="Z_B4B4EDCF_3296_4A7C_BA60_C5C8E4D3F1D5_.wvu.FilterData" localSheetId="0" hidden="1">'2027.4 (РО)'!$C$13:$CN$13</definedName>
    <definedName name="Z_BA455E53_5AB6_4F46_BDE6_E803D4051ACE_.wvu.FilterData" localSheetId="0" hidden="1">'2027.4 (РО)'!$A$13:$CY$13</definedName>
    <definedName name="Z_BCB30EAE_150D_4C7F_B372_BC83B19B943A_.wvu.FilterData" localSheetId="0" hidden="1">'2027.4 (РО)'!$A$13:$CY$13</definedName>
    <definedName name="Z_BFF93EEB_0B58_4843_8A64_0F19C9A14AEB_.wvu.FilterData" localSheetId="0" hidden="1">'2027.4 (РО)'!$A$13:$CY$13</definedName>
    <definedName name="Z_C19FF487_7D95_4423_873C_9994F1FD4BF7_.wvu.FilterData" localSheetId="0" hidden="1">'2027.4 (РО)'!$A$13:$CY$13</definedName>
    <definedName name="Z_C74FC603_8C73_43D3_BC72_8875167BDCDD_.wvu.FilterData" localSheetId="0" hidden="1">'2027.4 (РО)'!$C$13:$CN$13</definedName>
    <definedName name="Z_C78EB037_A7E0_43B7_80BB_2C69A13D2F9E_.wvu.FilterData" localSheetId="0" hidden="1">'2027.4 (РО)'!$A$13:$CY$13</definedName>
    <definedName name="Z_CA82C9D7_C5E7_46D9_82F5_DCE80F4E1B40_.wvu.FilterData" localSheetId="0" hidden="1">'2027.4 (РО)'!$C$13:$CN$13</definedName>
    <definedName name="Z_CBC9A759_BA58_4286_8CCB_9380940DC446_.wvu.FilterData" localSheetId="0" hidden="1">'2027.4 (РО)'!$C$13:$CN$13</definedName>
    <definedName name="Z_CD42E512_3019_4464_B344_827C22834850_.wvu.FilterData" localSheetId="0" hidden="1">'2027.4 (РО)'!$A$13:$CY$13</definedName>
    <definedName name="Z_D004B32A_9EBB_4233_B5A7_88860B9C51AA_.wvu.FilterData" localSheetId="0" hidden="1">'2027.4 (РО)'!$A$13:$CY$13</definedName>
    <definedName name="Z_D5AA8697_803A_4D34_9D9A_8FCB1EC4FBB8_.wvu.FilterData" localSheetId="0" hidden="1">'2027.4 (РО)'!$A$13:$CY$13</definedName>
    <definedName name="Z_D78A4746_7C13_49B8_8FED_41EC3F5D7D20_.wvu.FilterData" localSheetId="0" hidden="1">'2027.4 (РО)'!$A$13:$CY$13</definedName>
    <definedName name="Z_D7B6F9B9_5F75_4924_B40B_0530D4426742_.wvu.FilterData" localSheetId="0" hidden="1">'2027.4 (РО)'!$A$13:$CY$13</definedName>
    <definedName name="Z_D98DEB7D_2CDA_4166_856B_5DD8E3F64787_.wvu.FilterData" localSheetId="0" hidden="1">'2027.4 (РО)'!$C$13:$CN$13</definedName>
    <definedName name="Z_DC740E84_7CCC_485B_AF5A_9904D64585A1_.wvu.FilterData" localSheetId="0" hidden="1">'2027.4 (РО)'!$C$13:$CN$13</definedName>
    <definedName name="Z_DE7CE1BF_FC09_4D5C_9E88_3E25AC4B994A_.wvu.FilterData" localSheetId="0" hidden="1">'2027.4 (РО)'!$A$13:$CY$13</definedName>
    <definedName name="Z_DF840F28_B2EB_4013_A6E8_854F3A21EB89_.wvu.FilterData" localSheetId="0" hidden="1">'2027.4 (РО)'!$A$13:$CY$13</definedName>
    <definedName name="Z_E0E891C4_0FE5_41B4_B96E_91B6D555515D_.wvu.FilterData" localSheetId="0" hidden="1">'2027.4 (РО)'!$A$13:$CY$13</definedName>
    <definedName name="Z_E1512CD2_E320_44BF_BAF4_F58727139DB6_.wvu.FilterData" localSheetId="0" hidden="1">'2027.4 (РО)'!$C$13:$CN$13</definedName>
    <definedName name="Z_E7A374BC_1CC2_4943_828A_134FCEB87F48_.wvu.FilterData" localSheetId="0" hidden="1">'2027.4 (РО)'!$A$13:$CY$13</definedName>
    <definedName name="Z_F45415CB_BE16_4207_9E4B_AF17E24EDD6B_.wvu.FilterData" localSheetId="0" hidden="1">'2027.4 (РО)'!$C$13:$CN$13</definedName>
    <definedName name="Z_F4F46789_3059_472D_A9DD_D50D273A1D08_.wvu.FilterData" localSheetId="0" hidden="1">'2027.4 (РО)'!$A$13:$CY$13</definedName>
    <definedName name="Z_F77B57E2_56EF_458C_9606_8D89EBDE6DB2_.wvu.FilterData" localSheetId="0" hidden="1">'2027.4 (РО)'!$C$13:$CN$13</definedName>
    <definedName name="Z_FA3183BC_5A43_4D33_B782_A4A91B7FC9AC_.wvu.FilterData" localSheetId="0" hidden="1">'2027.4 (РО)'!$C$13:$CN$13</definedName>
    <definedName name="Z_FF3D01C5_473B_4732_98F0_259EAD349C6F_.wvu.FilterData" localSheetId="0" hidden="1">'2027.4 (РО)'!$C$13:$CN$13</definedName>
    <definedName name="_xlnm.Print_Titles" localSheetId="0">'2027.4 (РО)'!$13:$13</definedName>
    <definedName name="_xlnm.Print_Area" localSheetId="0">'2027.4 (РО)'!$C$3:$CN$64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K49" i="1" l="1"/>
  <c r="CH49" i="1"/>
  <c r="CF49" i="1"/>
  <c r="CD49" i="1"/>
  <c r="CB49" i="1"/>
  <c r="BZ49" i="1"/>
  <c r="BX49" i="1"/>
  <c r="BV49" i="1"/>
  <c r="BT49" i="1"/>
  <c r="BR49" i="1"/>
  <c r="BP49" i="1"/>
  <c r="BN49" i="1"/>
  <c r="BL49" i="1"/>
  <c r="BI49" i="1"/>
  <c r="BF49" i="1"/>
  <c r="BD49" i="1"/>
  <c r="AY49" i="1"/>
  <c r="AH49" i="1"/>
  <c r="AF49" i="1"/>
  <c r="AD49" i="1"/>
  <c r="AB49" i="1"/>
  <c r="Z49" i="1"/>
  <c r="X49" i="1"/>
  <c r="V49" i="1"/>
  <c r="T49" i="1"/>
  <c r="R49" i="1"/>
  <c r="BJ49" i="1" l="1"/>
  <c r="BK49" i="1" s="1"/>
  <c r="AO49" i="1"/>
  <c r="N49" i="1"/>
  <c r="CO49" i="1" s="1"/>
  <c r="CP49" i="1" s="1"/>
  <c r="P49" i="1" l="1"/>
  <c r="Q19" i="4" l="1"/>
  <c r="Q21" i="4" s="1"/>
  <c r="G10" i="3" l="1"/>
  <c r="G19" i="3" s="1"/>
  <c r="H10" i="3"/>
  <c r="H19" i="3" s="1"/>
  <c r="I6" i="3" l="1"/>
  <c r="I18" i="3"/>
  <c r="I16" i="3"/>
  <c r="I7" i="3"/>
  <c r="I5" i="3"/>
  <c r="I8" i="3"/>
  <c r="I15" i="3"/>
  <c r="I9" i="3"/>
  <c r="I13" i="3"/>
  <c r="I10" i="3"/>
  <c r="I11" i="3"/>
  <c r="I14" i="3"/>
  <c r="I17" i="3"/>
  <c r="I12" i="3"/>
  <c r="L63" i="1"/>
  <c r="K63" i="1"/>
  <c r="K64" i="1" l="1"/>
  <c r="L64" i="1"/>
  <c r="CK62" i="1" l="1"/>
  <c r="CK61" i="1"/>
  <c r="CK60" i="1"/>
  <c r="CK59" i="1"/>
  <c r="CK58" i="1"/>
  <c r="CK57" i="1"/>
  <c r="CK56" i="1"/>
  <c r="CK55" i="1"/>
  <c r="CK54" i="1"/>
  <c r="CK53" i="1"/>
  <c r="CK52" i="1"/>
  <c r="CK51" i="1"/>
  <c r="CK50" i="1"/>
  <c r="CK48" i="1"/>
  <c r="CK47" i="1"/>
  <c r="CK46" i="1"/>
  <c r="CK45" i="1"/>
  <c r="CK44" i="1"/>
  <c r="CK43" i="1"/>
  <c r="CK42" i="1"/>
  <c r="CK41" i="1"/>
  <c r="CK40" i="1"/>
  <c r="CK39" i="1"/>
  <c r="CK38" i="1"/>
  <c r="CK37" i="1"/>
  <c r="CK36" i="1"/>
  <c r="CK35" i="1"/>
  <c r="CK34" i="1"/>
  <c r="CK33" i="1"/>
  <c r="CK32" i="1"/>
  <c r="CK31" i="1"/>
  <c r="CK30" i="1"/>
  <c r="CK29" i="1"/>
  <c r="CK28" i="1"/>
  <c r="CK27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F62" i="1"/>
  <c r="CF61" i="1"/>
  <c r="CF60" i="1"/>
  <c r="CF59" i="1"/>
  <c r="CF58" i="1"/>
  <c r="CF57" i="1"/>
  <c r="CF56" i="1"/>
  <c r="CF55" i="1"/>
  <c r="CF54" i="1"/>
  <c r="CF53" i="1"/>
  <c r="CF52" i="1"/>
  <c r="CF51" i="1"/>
  <c r="CF50" i="1"/>
  <c r="CF48" i="1"/>
  <c r="CF47" i="1"/>
  <c r="CF46" i="1"/>
  <c r="CF45" i="1"/>
  <c r="CF44" i="1"/>
  <c r="CF43" i="1"/>
  <c r="CF42" i="1"/>
  <c r="CF41" i="1"/>
  <c r="CF40" i="1"/>
  <c r="CF39" i="1"/>
  <c r="CF38" i="1"/>
  <c r="CF37" i="1"/>
  <c r="CF36" i="1"/>
  <c r="CF35" i="1"/>
  <c r="CF34" i="1"/>
  <c r="CF33" i="1"/>
  <c r="CF32" i="1"/>
  <c r="CF31" i="1"/>
  <c r="CF30" i="1"/>
  <c r="CF29" i="1"/>
  <c r="CF28" i="1"/>
  <c r="CF27" i="1"/>
  <c r="CF26" i="1"/>
  <c r="CF25" i="1"/>
  <c r="CF24" i="1"/>
  <c r="CF23" i="1"/>
  <c r="CF22" i="1"/>
  <c r="CF21" i="1"/>
  <c r="CF20" i="1"/>
  <c r="CF19" i="1"/>
  <c r="CF18" i="1"/>
  <c r="CF17" i="1"/>
  <c r="CF16" i="1"/>
  <c r="CF15" i="1"/>
  <c r="CD62" i="1"/>
  <c r="CD61" i="1"/>
  <c r="CD60" i="1"/>
  <c r="CD59" i="1"/>
  <c r="CD58" i="1"/>
  <c r="CD57" i="1"/>
  <c r="CD56" i="1"/>
  <c r="CD55" i="1"/>
  <c r="CD54" i="1"/>
  <c r="CD53" i="1"/>
  <c r="CD52" i="1"/>
  <c r="CD51" i="1"/>
  <c r="CD50" i="1"/>
  <c r="CD48" i="1"/>
  <c r="CD47" i="1"/>
  <c r="CD46" i="1"/>
  <c r="CD45" i="1"/>
  <c r="CD44" i="1"/>
  <c r="CD43" i="1"/>
  <c r="CD42" i="1"/>
  <c r="CD41" i="1"/>
  <c r="CD40" i="1"/>
  <c r="CD39" i="1"/>
  <c r="CD38" i="1"/>
  <c r="CD37" i="1"/>
  <c r="CD36" i="1"/>
  <c r="CD35" i="1"/>
  <c r="CD34" i="1"/>
  <c r="CD33" i="1"/>
  <c r="CD32" i="1"/>
  <c r="CD31" i="1"/>
  <c r="CD30" i="1"/>
  <c r="CD29" i="1"/>
  <c r="CD28" i="1"/>
  <c r="CD27" i="1"/>
  <c r="CD26" i="1"/>
  <c r="CD25" i="1"/>
  <c r="CD24" i="1"/>
  <c r="CD23" i="1"/>
  <c r="CD22" i="1"/>
  <c r="CD21" i="1"/>
  <c r="CD20" i="1"/>
  <c r="CD19" i="1"/>
  <c r="CD18" i="1"/>
  <c r="CD17" i="1"/>
  <c r="CD16" i="1"/>
  <c r="CD15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BZ62" i="1"/>
  <c r="BZ61" i="1"/>
  <c r="BZ60" i="1"/>
  <c r="BZ59" i="1"/>
  <c r="BZ58" i="1"/>
  <c r="BZ57" i="1"/>
  <c r="BZ56" i="1"/>
  <c r="BZ55" i="1"/>
  <c r="BZ54" i="1"/>
  <c r="BZ53" i="1"/>
  <c r="BZ52" i="1"/>
  <c r="BZ51" i="1"/>
  <c r="BZ50" i="1"/>
  <c r="BZ48" i="1"/>
  <c r="BZ47" i="1"/>
  <c r="BZ46" i="1"/>
  <c r="BZ45" i="1"/>
  <c r="BZ44" i="1"/>
  <c r="BZ43" i="1"/>
  <c r="BZ42" i="1"/>
  <c r="BZ41" i="1"/>
  <c r="BZ40" i="1"/>
  <c r="BZ39" i="1"/>
  <c r="BZ38" i="1"/>
  <c r="BZ37" i="1"/>
  <c r="BZ36" i="1"/>
  <c r="BZ35" i="1"/>
  <c r="BZ34" i="1"/>
  <c r="BZ33" i="1"/>
  <c r="BZ32" i="1"/>
  <c r="BZ31" i="1"/>
  <c r="BZ30" i="1"/>
  <c r="BZ29" i="1"/>
  <c r="BZ28" i="1"/>
  <c r="BZ27" i="1"/>
  <c r="BZ26" i="1"/>
  <c r="BZ25" i="1"/>
  <c r="BZ24" i="1"/>
  <c r="BZ23" i="1"/>
  <c r="BZ22" i="1"/>
  <c r="BZ21" i="1"/>
  <c r="BZ20" i="1"/>
  <c r="BZ19" i="1"/>
  <c r="BZ18" i="1"/>
  <c r="BZ17" i="1"/>
  <c r="BZ16" i="1"/>
  <c r="BZ15" i="1"/>
  <c r="BX62" i="1"/>
  <c r="BX61" i="1"/>
  <c r="BX60" i="1"/>
  <c r="BX59" i="1"/>
  <c r="BX58" i="1"/>
  <c r="BX57" i="1"/>
  <c r="BX56" i="1"/>
  <c r="BX55" i="1"/>
  <c r="BX54" i="1"/>
  <c r="BX53" i="1"/>
  <c r="BX52" i="1"/>
  <c r="BX51" i="1"/>
  <c r="BX50" i="1"/>
  <c r="BX48" i="1"/>
  <c r="BX47" i="1"/>
  <c r="BX46" i="1"/>
  <c r="BX45" i="1"/>
  <c r="BX44" i="1"/>
  <c r="BX43" i="1"/>
  <c r="BX42" i="1"/>
  <c r="BX41" i="1"/>
  <c r="BX40" i="1"/>
  <c r="BX39" i="1"/>
  <c r="BX38" i="1"/>
  <c r="BX37" i="1"/>
  <c r="BX36" i="1"/>
  <c r="BX35" i="1"/>
  <c r="BX34" i="1"/>
  <c r="BX33" i="1"/>
  <c r="BX32" i="1"/>
  <c r="BX31" i="1"/>
  <c r="BX30" i="1"/>
  <c r="BX29" i="1"/>
  <c r="BX28" i="1"/>
  <c r="BX27" i="1"/>
  <c r="BX26" i="1"/>
  <c r="BX25" i="1"/>
  <c r="BX24" i="1"/>
  <c r="BX23" i="1"/>
  <c r="BX22" i="1"/>
  <c r="BX21" i="1"/>
  <c r="BX20" i="1"/>
  <c r="BX19" i="1"/>
  <c r="BX18" i="1"/>
  <c r="BX17" i="1"/>
  <c r="BX16" i="1"/>
  <c r="BX15" i="1"/>
  <c r="BV62" i="1"/>
  <c r="BV61" i="1"/>
  <c r="BV60" i="1"/>
  <c r="BV59" i="1"/>
  <c r="BV58" i="1"/>
  <c r="BV57" i="1"/>
  <c r="BV56" i="1"/>
  <c r="BV55" i="1"/>
  <c r="BV54" i="1"/>
  <c r="BV53" i="1"/>
  <c r="BV52" i="1"/>
  <c r="BV51" i="1"/>
  <c r="BV50" i="1"/>
  <c r="BV48" i="1"/>
  <c r="BV47" i="1"/>
  <c r="BV46" i="1"/>
  <c r="BV45" i="1"/>
  <c r="BV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V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V18" i="1"/>
  <c r="BV17" i="1"/>
  <c r="BV16" i="1"/>
  <c r="BV15" i="1"/>
  <c r="BT62" i="1"/>
  <c r="BT61" i="1"/>
  <c r="BT60" i="1"/>
  <c r="BT59" i="1"/>
  <c r="BT58" i="1"/>
  <c r="BT57" i="1"/>
  <c r="BT56" i="1"/>
  <c r="BT55" i="1"/>
  <c r="BT54" i="1"/>
  <c r="BT53" i="1"/>
  <c r="BT52" i="1"/>
  <c r="BT51" i="1"/>
  <c r="BT50" i="1"/>
  <c r="BT48" i="1"/>
  <c r="BT47" i="1"/>
  <c r="BT46" i="1"/>
  <c r="BT45" i="1"/>
  <c r="BT44" i="1"/>
  <c r="BT43" i="1"/>
  <c r="BT42" i="1"/>
  <c r="BT41" i="1"/>
  <c r="BT40" i="1"/>
  <c r="BT39" i="1"/>
  <c r="BT38" i="1"/>
  <c r="BT37" i="1"/>
  <c r="BT36" i="1"/>
  <c r="BT35" i="1"/>
  <c r="BT34" i="1"/>
  <c r="BT33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T17" i="1"/>
  <c r="BT16" i="1"/>
  <c r="BT15" i="1"/>
  <c r="BR62" i="1"/>
  <c r="BR61" i="1"/>
  <c r="BR60" i="1"/>
  <c r="BR59" i="1"/>
  <c r="BR58" i="1"/>
  <c r="BR57" i="1"/>
  <c r="BR56" i="1"/>
  <c r="BR55" i="1"/>
  <c r="BR54" i="1"/>
  <c r="BR53" i="1"/>
  <c r="BR52" i="1"/>
  <c r="BR51" i="1"/>
  <c r="BR50" i="1"/>
  <c r="BR48" i="1"/>
  <c r="BR47" i="1"/>
  <c r="BR46" i="1"/>
  <c r="BR45" i="1"/>
  <c r="BR44" i="1"/>
  <c r="BR43" i="1"/>
  <c r="BR42" i="1"/>
  <c r="BR41" i="1"/>
  <c r="BR40" i="1"/>
  <c r="BR39" i="1"/>
  <c r="BR38" i="1"/>
  <c r="BR37" i="1"/>
  <c r="BR36" i="1"/>
  <c r="BR35" i="1"/>
  <c r="BR34" i="1"/>
  <c r="BR33" i="1"/>
  <c r="BR32" i="1"/>
  <c r="BR31" i="1"/>
  <c r="BR30" i="1"/>
  <c r="BR29" i="1"/>
  <c r="BR28" i="1"/>
  <c r="BR27" i="1"/>
  <c r="BR26" i="1"/>
  <c r="BR25" i="1"/>
  <c r="BR24" i="1"/>
  <c r="BR23" i="1"/>
  <c r="BR22" i="1"/>
  <c r="BR21" i="1"/>
  <c r="BR20" i="1"/>
  <c r="BR19" i="1"/>
  <c r="BR18" i="1"/>
  <c r="BR17" i="1"/>
  <c r="BR16" i="1"/>
  <c r="BR15" i="1"/>
  <c r="BP62" i="1"/>
  <c r="BP61" i="1"/>
  <c r="BP60" i="1"/>
  <c r="BP59" i="1"/>
  <c r="BP58" i="1"/>
  <c r="BP57" i="1"/>
  <c r="BP56" i="1"/>
  <c r="BP55" i="1"/>
  <c r="BP54" i="1"/>
  <c r="BP53" i="1"/>
  <c r="BP52" i="1"/>
  <c r="BP51" i="1"/>
  <c r="BP50" i="1"/>
  <c r="BP48" i="1"/>
  <c r="BP47" i="1"/>
  <c r="BP46" i="1"/>
  <c r="BP45" i="1"/>
  <c r="BP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N62" i="1"/>
  <c r="BN61" i="1"/>
  <c r="BN60" i="1"/>
  <c r="BN59" i="1"/>
  <c r="BN58" i="1"/>
  <c r="BN57" i="1"/>
  <c r="BN56" i="1"/>
  <c r="BN55" i="1"/>
  <c r="BN54" i="1"/>
  <c r="BN53" i="1"/>
  <c r="BN52" i="1"/>
  <c r="BN51" i="1"/>
  <c r="BN50" i="1"/>
  <c r="BN48" i="1"/>
  <c r="BN47" i="1"/>
  <c r="BN46" i="1"/>
  <c r="BN45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BN15" i="1"/>
  <c r="BF62" i="1"/>
  <c r="BF61" i="1"/>
  <c r="BF60" i="1"/>
  <c r="BF59" i="1"/>
  <c r="BF58" i="1"/>
  <c r="BF57" i="1"/>
  <c r="BF56" i="1"/>
  <c r="BF55" i="1"/>
  <c r="BF54" i="1"/>
  <c r="BF53" i="1"/>
  <c r="BF52" i="1"/>
  <c r="BF51" i="1"/>
  <c r="BF50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CD63" i="1" l="1"/>
  <c r="CF63" i="1"/>
  <c r="CK63" i="1"/>
  <c r="BP63" i="1"/>
  <c r="BR63" i="1"/>
  <c r="BT63" i="1"/>
  <c r="BV63" i="1"/>
  <c r="BX63" i="1"/>
  <c r="BZ63" i="1"/>
  <c r="BN63" i="1"/>
  <c r="CB63" i="1"/>
  <c r="BF63" i="1"/>
  <c r="AH63" i="1"/>
  <c r="T63" i="1"/>
  <c r="V63" i="1"/>
  <c r="X63" i="1"/>
  <c r="Z63" i="1"/>
  <c r="AB63" i="1"/>
  <c r="AD63" i="1"/>
  <c r="AF63" i="1"/>
  <c r="BX64" i="1" l="1"/>
  <c r="CF64" i="1"/>
  <c r="CK64" i="1"/>
  <c r="BP64" i="1"/>
  <c r="CB64" i="1"/>
  <c r="BN64" i="1"/>
  <c r="BV64" i="1"/>
  <c r="BR64" i="1"/>
  <c r="BT64" i="1"/>
  <c r="CD64" i="1"/>
  <c r="BZ64" i="1"/>
  <c r="V64" i="1"/>
  <c r="BF64" i="1"/>
  <c r="AD64" i="1"/>
  <c r="T64" i="1"/>
  <c r="Z64" i="1"/>
  <c r="AH64" i="1"/>
  <c r="AB64" i="1"/>
  <c r="AF64" i="1"/>
  <c r="X64" i="1"/>
  <c r="CH59" i="1" l="1"/>
  <c r="BL59" i="1"/>
  <c r="BI59" i="1"/>
  <c r="BD59" i="1"/>
  <c r="AY59" i="1"/>
  <c r="AP59" i="1"/>
  <c r="AI59" i="1" s="1"/>
  <c r="AO59" i="1" s="1"/>
  <c r="R59" i="1"/>
  <c r="AP23" i="1"/>
  <c r="AI23" i="1" s="1"/>
  <c r="BJ59" i="1" l="1"/>
  <c r="BK59" i="1" s="1"/>
  <c r="N59" i="1"/>
  <c r="CO59" i="1" s="1"/>
  <c r="CP59" i="1" s="1"/>
  <c r="P59" i="1" l="1"/>
  <c r="BI61" i="1" l="1"/>
  <c r="N61" i="1" s="1"/>
  <c r="CO61" i="1" s="1"/>
  <c r="CP61" i="1" s="1"/>
  <c r="BI60" i="1"/>
  <c r="N60" i="1" s="1"/>
  <c r="CO60" i="1" s="1"/>
  <c r="CP60" i="1" s="1"/>
  <c r="BI58" i="1"/>
  <c r="N58" i="1" s="1"/>
  <c r="CO58" i="1" s="1"/>
  <c r="CP58" i="1" s="1"/>
  <c r="BI57" i="1"/>
  <c r="N57" i="1" s="1"/>
  <c r="CO57" i="1" s="1"/>
  <c r="CP57" i="1" s="1"/>
  <c r="BI56" i="1"/>
  <c r="BI55" i="1"/>
  <c r="N55" i="1" s="1"/>
  <c r="CO55" i="1" s="1"/>
  <c r="CP55" i="1" s="1"/>
  <c r="BI54" i="1"/>
  <c r="N54" i="1" s="1"/>
  <c r="CO54" i="1" s="1"/>
  <c r="CP54" i="1" s="1"/>
  <c r="BI53" i="1"/>
  <c r="BI52" i="1"/>
  <c r="BI51" i="1"/>
  <c r="N51" i="1" s="1"/>
  <c r="CO51" i="1" s="1"/>
  <c r="CP51" i="1" s="1"/>
  <c r="BI48" i="1"/>
  <c r="N48" i="1" s="1"/>
  <c r="CO48" i="1" s="1"/>
  <c r="CP48" i="1" s="1"/>
  <c r="BI46" i="1"/>
  <c r="N46" i="1" s="1"/>
  <c r="CO46" i="1" s="1"/>
  <c r="CP46" i="1" s="1"/>
  <c r="BI45" i="1"/>
  <c r="N45" i="1" s="1"/>
  <c r="CO45" i="1" s="1"/>
  <c r="CP45" i="1" s="1"/>
  <c r="BI44" i="1"/>
  <c r="N44" i="1" s="1"/>
  <c r="CO44" i="1" s="1"/>
  <c r="CP44" i="1" s="1"/>
  <c r="BI43" i="1"/>
  <c r="N43" i="1" s="1"/>
  <c r="CO43" i="1" s="1"/>
  <c r="CP43" i="1" s="1"/>
  <c r="BI42" i="1"/>
  <c r="N42" i="1" s="1"/>
  <c r="CO42" i="1" s="1"/>
  <c r="CP42" i="1" s="1"/>
  <c r="BI41" i="1"/>
  <c r="N41" i="1" s="1"/>
  <c r="CO41" i="1" s="1"/>
  <c r="CP41" i="1" s="1"/>
  <c r="BI40" i="1"/>
  <c r="N40" i="1" s="1"/>
  <c r="CO40" i="1" s="1"/>
  <c r="CP40" i="1" s="1"/>
  <c r="BI39" i="1"/>
  <c r="N39" i="1" s="1"/>
  <c r="CO39" i="1" s="1"/>
  <c r="CP39" i="1" s="1"/>
  <c r="BI36" i="1"/>
  <c r="N36" i="1" s="1"/>
  <c r="CO36" i="1" s="1"/>
  <c r="CP36" i="1" s="1"/>
  <c r="BI35" i="1"/>
  <c r="N35" i="1" s="1"/>
  <c r="CO35" i="1" s="1"/>
  <c r="CP35" i="1" s="1"/>
  <c r="BI34" i="1"/>
  <c r="N34" i="1" s="1"/>
  <c r="CO34" i="1" s="1"/>
  <c r="CP34" i="1" s="1"/>
  <c r="BI33" i="1"/>
  <c r="N33" i="1" s="1"/>
  <c r="CO33" i="1" s="1"/>
  <c r="CP33" i="1" s="1"/>
  <c r="BI32" i="1"/>
  <c r="BI31" i="1"/>
  <c r="BI29" i="1"/>
  <c r="N29" i="1" s="1"/>
  <c r="CO29" i="1" s="1"/>
  <c r="CP29" i="1" s="1"/>
  <c r="BI28" i="1"/>
  <c r="N28" i="1" s="1"/>
  <c r="CO28" i="1" s="1"/>
  <c r="CP28" i="1" s="1"/>
  <c r="BI27" i="1"/>
  <c r="BI23" i="1"/>
  <c r="N23" i="1" s="1"/>
  <c r="CO23" i="1" s="1"/>
  <c r="CP23" i="1" s="1"/>
  <c r="BI19" i="1"/>
  <c r="N19" i="1" s="1"/>
  <c r="CO19" i="1" s="1"/>
  <c r="CP19" i="1" s="1"/>
  <c r="BI18" i="1"/>
  <c r="N18" i="1" s="1"/>
  <c r="CO18" i="1" s="1"/>
  <c r="CP18" i="1" s="1"/>
  <c r="BI16" i="1"/>
  <c r="BI15" i="1"/>
  <c r="CH61" i="1" l="1"/>
  <c r="CH60" i="1"/>
  <c r="CH58" i="1"/>
  <c r="CH57" i="1"/>
  <c r="CH56" i="1"/>
  <c r="CH55" i="1"/>
  <c r="CH54" i="1"/>
  <c r="CH53" i="1"/>
  <c r="CH52" i="1"/>
  <c r="CH51" i="1"/>
  <c r="CH48" i="1"/>
  <c r="CH46" i="1"/>
  <c r="CH45" i="1"/>
  <c r="CH44" i="1"/>
  <c r="CH43" i="1"/>
  <c r="CH42" i="1"/>
  <c r="CH41" i="1"/>
  <c r="CH40" i="1"/>
  <c r="CH39" i="1"/>
  <c r="CH36" i="1"/>
  <c r="CH35" i="1"/>
  <c r="CH34" i="1"/>
  <c r="CH33" i="1"/>
  <c r="CH32" i="1"/>
  <c r="CH31" i="1"/>
  <c r="CH29" i="1"/>
  <c r="CH28" i="1"/>
  <c r="CH27" i="1"/>
  <c r="CH23" i="1"/>
  <c r="CH19" i="1"/>
  <c r="CH18" i="1"/>
  <c r="CH16" i="1"/>
  <c r="CH15" i="1"/>
  <c r="BI62" i="1"/>
  <c r="BI50" i="1"/>
  <c r="BI47" i="1"/>
  <c r="BI38" i="1"/>
  <c r="BI37" i="1"/>
  <c r="BI30" i="1"/>
  <c r="BI26" i="1"/>
  <c r="BI25" i="1"/>
  <c r="BI24" i="1"/>
  <c r="BI22" i="1"/>
  <c r="BI21" i="1"/>
  <c r="BI20" i="1"/>
  <c r="BI17" i="1"/>
  <c r="CH47" i="1" l="1"/>
  <c r="CH20" i="1"/>
  <c r="CH24" i="1"/>
  <c r="CH62" i="1"/>
  <c r="CH17" i="1"/>
  <c r="CH21" i="1"/>
  <c r="CH25" i="1"/>
  <c r="CH37" i="1"/>
  <c r="CH50" i="1"/>
  <c r="CH22" i="1"/>
  <c r="CH26" i="1"/>
  <c r="CH30" i="1"/>
  <c r="CH38" i="1"/>
  <c r="P19" i="4" l="1"/>
  <c r="J7" i="3" l="1"/>
  <c r="BL62" i="1" l="1"/>
  <c r="BD62" i="1"/>
  <c r="AY62" i="1"/>
  <c r="AP62" i="1"/>
  <c r="AI62" i="1" s="1"/>
  <c r="N62" i="1" s="1"/>
  <c r="CO62" i="1" s="1"/>
  <c r="CP62" i="1" s="1"/>
  <c r="R62" i="1"/>
  <c r="BL61" i="1"/>
  <c r="BD61" i="1"/>
  <c r="AY61" i="1"/>
  <c r="AP61" i="1"/>
  <c r="AO61" i="1"/>
  <c r="R61" i="1"/>
  <c r="BL56" i="1"/>
  <c r="BD56" i="1"/>
  <c r="AY56" i="1"/>
  <c r="AP56" i="1"/>
  <c r="AI56" i="1" s="1"/>
  <c r="N56" i="1" s="1"/>
  <c r="CO56" i="1" s="1"/>
  <c r="CP56" i="1" s="1"/>
  <c r="R56" i="1"/>
  <c r="BL53" i="1"/>
  <c r="BD53" i="1"/>
  <c r="AY53" i="1"/>
  <c r="AP53" i="1"/>
  <c r="AI53" i="1" s="1"/>
  <c r="N53" i="1" s="1"/>
  <c r="CO53" i="1" s="1"/>
  <c r="CP53" i="1" s="1"/>
  <c r="R53" i="1"/>
  <c r="BL52" i="1"/>
  <c r="BD52" i="1"/>
  <c r="AY52" i="1"/>
  <c r="AP52" i="1"/>
  <c r="AI52" i="1" s="1"/>
  <c r="N52" i="1" s="1"/>
  <c r="CO52" i="1" s="1"/>
  <c r="CP52" i="1" s="1"/>
  <c r="R52" i="1"/>
  <c r="BL50" i="1"/>
  <c r="BD50" i="1"/>
  <c r="AY50" i="1"/>
  <c r="AP50" i="1"/>
  <c r="AI50" i="1" s="1"/>
  <c r="N50" i="1" s="1"/>
  <c r="CO50" i="1" s="1"/>
  <c r="CP50" i="1" s="1"/>
  <c r="R50" i="1"/>
  <c r="BL47" i="1"/>
  <c r="BD47" i="1"/>
  <c r="AY47" i="1"/>
  <c r="AP47" i="1"/>
  <c r="AI47" i="1" s="1"/>
  <c r="N47" i="1" s="1"/>
  <c r="CO47" i="1" s="1"/>
  <c r="CP47" i="1" s="1"/>
  <c r="R47" i="1"/>
  <c r="BL38" i="1"/>
  <c r="BD38" i="1"/>
  <c r="AY38" i="1"/>
  <c r="AP38" i="1"/>
  <c r="AI38" i="1" s="1"/>
  <c r="R38" i="1"/>
  <c r="BL37" i="1"/>
  <c r="BD37" i="1"/>
  <c r="AY37" i="1"/>
  <c r="AP37" i="1"/>
  <c r="AI37" i="1" s="1"/>
  <c r="N37" i="1" s="1"/>
  <c r="CO37" i="1" s="1"/>
  <c r="CP37" i="1" s="1"/>
  <c r="R37" i="1"/>
  <c r="BL32" i="1"/>
  <c r="BD32" i="1"/>
  <c r="AY32" i="1"/>
  <c r="AP32" i="1"/>
  <c r="AI32" i="1" s="1"/>
  <c r="N32" i="1" s="1"/>
  <c r="CO32" i="1" s="1"/>
  <c r="CP32" i="1" s="1"/>
  <c r="R32" i="1"/>
  <c r="BL31" i="1"/>
  <c r="BD31" i="1"/>
  <c r="AY31" i="1"/>
  <c r="AP31" i="1"/>
  <c r="AI31" i="1" s="1"/>
  <c r="N31" i="1" s="1"/>
  <c r="CO31" i="1" s="1"/>
  <c r="CP31" i="1" s="1"/>
  <c r="R31" i="1"/>
  <c r="BL30" i="1"/>
  <c r="BD30" i="1"/>
  <c r="AY30" i="1"/>
  <c r="AP30" i="1"/>
  <c r="AI30" i="1" s="1"/>
  <c r="N30" i="1" s="1"/>
  <c r="CO30" i="1" s="1"/>
  <c r="CP30" i="1" s="1"/>
  <c r="R30" i="1"/>
  <c r="BL27" i="1"/>
  <c r="BD27" i="1"/>
  <c r="AY27" i="1"/>
  <c r="AP27" i="1"/>
  <c r="AI27" i="1" s="1"/>
  <c r="N27" i="1" s="1"/>
  <c r="CO27" i="1" s="1"/>
  <c r="CP27" i="1" s="1"/>
  <c r="R27" i="1"/>
  <c r="AP25" i="1"/>
  <c r="AI25" i="1" s="1"/>
  <c r="AP24" i="1"/>
  <c r="AI24" i="1" s="1"/>
  <c r="AP26" i="1"/>
  <c r="AI26" i="1" s="1"/>
  <c r="BL22" i="1"/>
  <c r="BD22" i="1"/>
  <c r="AY22" i="1"/>
  <c r="AP22" i="1"/>
  <c r="AI22" i="1" s="1"/>
  <c r="N22" i="1" s="1"/>
  <c r="CO22" i="1" s="1"/>
  <c r="CP22" i="1" s="1"/>
  <c r="R22" i="1"/>
  <c r="BL21" i="1"/>
  <c r="BD21" i="1"/>
  <c r="AY21" i="1"/>
  <c r="AP21" i="1"/>
  <c r="AI21" i="1" s="1"/>
  <c r="N21" i="1" s="1"/>
  <c r="CO21" i="1" s="1"/>
  <c r="CP21" i="1" s="1"/>
  <c r="R21" i="1"/>
  <c r="BL20" i="1"/>
  <c r="BD20" i="1"/>
  <c r="AY20" i="1"/>
  <c r="AP20" i="1"/>
  <c r="AI20" i="1" s="1"/>
  <c r="N20" i="1" s="1"/>
  <c r="CO20" i="1" s="1"/>
  <c r="CP20" i="1" s="1"/>
  <c r="R20" i="1"/>
  <c r="AO26" i="1" l="1"/>
  <c r="N26" i="1"/>
  <c r="CO26" i="1" s="1"/>
  <c r="CP26" i="1" s="1"/>
  <c r="AO24" i="1"/>
  <c r="N24" i="1"/>
  <c r="CO24" i="1" s="1"/>
  <c r="CP24" i="1" s="1"/>
  <c r="AO25" i="1"/>
  <c r="N25" i="1"/>
  <c r="CO25" i="1" s="1"/>
  <c r="CP25" i="1" s="1"/>
  <c r="AO38" i="1"/>
  <c r="N38" i="1"/>
  <c r="CO38" i="1" s="1"/>
  <c r="CP38" i="1" s="1"/>
  <c r="BJ22" i="1"/>
  <c r="BK22" i="1" s="1"/>
  <c r="BJ61" i="1"/>
  <c r="BK61" i="1" s="1"/>
  <c r="BJ62" i="1"/>
  <c r="BK62" i="1" s="1"/>
  <c r="AO62" i="1"/>
  <c r="P61" i="1"/>
  <c r="BJ56" i="1"/>
  <c r="BK56" i="1" s="1"/>
  <c r="AO56" i="1"/>
  <c r="BJ52" i="1"/>
  <c r="BK52" i="1" s="1"/>
  <c r="BJ53" i="1"/>
  <c r="BK53" i="1" s="1"/>
  <c r="AO52" i="1"/>
  <c r="AO53" i="1"/>
  <c r="BJ50" i="1"/>
  <c r="BK50" i="1" s="1"/>
  <c r="AO50" i="1"/>
  <c r="BJ47" i="1"/>
  <c r="BK47" i="1" s="1"/>
  <c r="BJ37" i="1"/>
  <c r="BK37" i="1" s="1"/>
  <c r="AO47" i="1"/>
  <c r="BJ38" i="1"/>
  <c r="BK38" i="1" s="1"/>
  <c r="BJ32" i="1"/>
  <c r="BK32" i="1" s="1"/>
  <c r="AO37" i="1"/>
  <c r="BJ30" i="1"/>
  <c r="BK30" i="1" s="1"/>
  <c r="BJ31" i="1"/>
  <c r="BK31" i="1" s="1"/>
  <c r="AO32" i="1"/>
  <c r="AO31" i="1"/>
  <c r="AO30" i="1"/>
  <c r="BJ27" i="1"/>
  <c r="BK27" i="1" s="1"/>
  <c r="AO27" i="1"/>
  <c r="AO22" i="1"/>
  <c r="BJ20" i="1"/>
  <c r="BK20" i="1" s="1"/>
  <c r="BJ21" i="1"/>
  <c r="BK21" i="1" s="1"/>
  <c r="AO21" i="1"/>
  <c r="AO20" i="1"/>
  <c r="C15" i="1"/>
  <c r="BL17" i="1"/>
  <c r="BD17" i="1"/>
  <c r="AY17" i="1"/>
  <c r="AP17" i="1"/>
  <c r="AI17" i="1" s="1"/>
  <c r="N17" i="1" s="1"/>
  <c r="CO17" i="1" s="1"/>
  <c r="CP17" i="1" s="1"/>
  <c r="R17" i="1"/>
  <c r="BL16" i="1"/>
  <c r="BD16" i="1"/>
  <c r="AY16" i="1"/>
  <c r="AP16" i="1"/>
  <c r="AI16" i="1" s="1"/>
  <c r="N16" i="1" s="1"/>
  <c r="CO16" i="1" s="1"/>
  <c r="CP16" i="1" s="1"/>
  <c r="R16" i="1"/>
  <c r="BL15" i="1"/>
  <c r="BD15" i="1"/>
  <c r="AY15" i="1"/>
  <c r="AP15" i="1"/>
  <c r="AI15" i="1" s="1"/>
  <c r="N15" i="1" s="1"/>
  <c r="CO15" i="1" s="1"/>
  <c r="CP15" i="1" s="1"/>
  <c r="R15" i="1"/>
  <c r="BL18" i="1"/>
  <c r="BD18" i="1"/>
  <c r="AY18" i="1"/>
  <c r="AO18" i="1"/>
  <c r="R18" i="1"/>
  <c r="BJ18" i="1" l="1"/>
  <c r="BK18" i="1" s="1"/>
  <c r="P62" i="1"/>
  <c r="P56" i="1"/>
  <c r="P53" i="1"/>
  <c r="P52" i="1"/>
  <c r="P50" i="1"/>
  <c r="P47" i="1"/>
  <c r="P38" i="1"/>
  <c r="P37" i="1"/>
  <c r="P30" i="1"/>
  <c r="P31" i="1"/>
  <c r="P32" i="1"/>
  <c r="P27" i="1"/>
  <c r="P22" i="1"/>
  <c r="P20" i="1"/>
  <c r="P21" i="1"/>
  <c r="BJ15" i="1"/>
  <c r="BK15" i="1" s="1"/>
  <c r="BJ16" i="1"/>
  <c r="BK16" i="1" s="1"/>
  <c r="BJ17" i="1"/>
  <c r="BK17" i="1" s="1"/>
  <c r="AO16" i="1"/>
  <c r="AO17" i="1"/>
  <c r="AO15" i="1"/>
  <c r="P18" i="1"/>
  <c r="P15" i="1" l="1"/>
  <c r="P17" i="1"/>
  <c r="P16" i="1"/>
  <c r="T19" i="4" l="1"/>
  <c r="T21" i="4" s="1"/>
  <c r="E21" i="2"/>
  <c r="J5" i="3" l="1"/>
  <c r="J8" i="3"/>
  <c r="J17" i="3"/>
  <c r="J18" i="3"/>
  <c r="J6" i="3"/>
  <c r="BD60" i="1" l="1"/>
  <c r="BD58" i="1"/>
  <c r="BD57" i="1"/>
  <c r="BD55" i="1"/>
  <c r="BD54" i="1"/>
  <c r="BD51" i="1"/>
  <c r="BD48" i="1"/>
  <c r="BD46" i="1"/>
  <c r="BD45" i="1"/>
  <c r="BD44" i="1"/>
  <c r="BD43" i="1"/>
  <c r="BD42" i="1"/>
  <c r="BD41" i="1"/>
  <c r="BD40" i="1"/>
  <c r="BD39" i="1"/>
  <c r="BD36" i="1"/>
  <c r="BD35" i="1"/>
  <c r="BD34" i="1"/>
  <c r="BD33" i="1"/>
  <c r="BD29" i="1"/>
  <c r="BD28" i="1"/>
  <c r="BD26" i="1"/>
  <c r="BD25" i="1"/>
  <c r="BD24" i="1"/>
  <c r="BD23" i="1"/>
  <c r="BD19" i="1"/>
  <c r="AY60" i="1"/>
  <c r="AY58" i="1"/>
  <c r="AY57" i="1"/>
  <c r="AY55" i="1"/>
  <c r="AY54" i="1"/>
  <c r="AY51" i="1"/>
  <c r="AY48" i="1"/>
  <c r="AY46" i="1"/>
  <c r="AY45" i="1"/>
  <c r="AY44" i="1"/>
  <c r="AY43" i="1"/>
  <c r="AY42" i="1"/>
  <c r="AY41" i="1"/>
  <c r="AY40" i="1"/>
  <c r="AY39" i="1"/>
  <c r="AY36" i="1"/>
  <c r="AY35" i="1"/>
  <c r="AY34" i="1"/>
  <c r="AY33" i="1"/>
  <c r="AY29" i="1"/>
  <c r="AY28" i="1"/>
  <c r="AY26" i="1"/>
  <c r="AY25" i="1"/>
  <c r="AY24" i="1"/>
  <c r="AY23" i="1"/>
  <c r="AY19" i="1"/>
  <c r="Q63" i="1"/>
  <c r="S63" i="1"/>
  <c r="U63" i="1"/>
  <c r="W63" i="1"/>
  <c r="Y63" i="1"/>
  <c r="AA63" i="1"/>
  <c r="AC63" i="1"/>
  <c r="AE63" i="1"/>
  <c r="AG63" i="1"/>
  <c r="AI63" i="1"/>
  <c r="AJ63" i="1"/>
  <c r="AU63" i="1"/>
  <c r="AZ63" i="1"/>
  <c r="BE63" i="1"/>
  <c r="BG63" i="1"/>
  <c r="BM63" i="1"/>
  <c r="BO63" i="1"/>
  <c r="BQ63" i="1"/>
  <c r="BS63" i="1"/>
  <c r="BU63" i="1"/>
  <c r="BW63" i="1"/>
  <c r="BY63" i="1"/>
  <c r="CA63" i="1"/>
  <c r="CC63" i="1"/>
  <c r="CE63" i="1"/>
  <c r="CG63" i="1"/>
  <c r="CI63" i="1"/>
  <c r="CL63" i="1"/>
  <c r="R19" i="1"/>
  <c r="R23" i="1"/>
  <c r="R24" i="1"/>
  <c r="R25" i="1"/>
  <c r="R26" i="1"/>
  <c r="R28" i="1"/>
  <c r="R29" i="1"/>
  <c r="R33" i="1"/>
  <c r="R34" i="1"/>
  <c r="R35" i="1"/>
  <c r="R36" i="1"/>
  <c r="R39" i="1"/>
  <c r="R40" i="1"/>
  <c r="R41" i="1"/>
  <c r="R42" i="1"/>
  <c r="R43" i="1"/>
  <c r="R44" i="1"/>
  <c r="R45" i="1"/>
  <c r="R46" i="1"/>
  <c r="R48" i="1"/>
  <c r="R51" i="1"/>
  <c r="R54" i="1"/>
  <c r="R55" i="1"/>
  <c r="R57" i="1"/>
  <c r="R58" i="1"/>
  <c r="R60" i="1"/>
  <c r="BL19" i="1"/>
  <c r="BL23" i="1"/>
  <c r="BL24" i="1"/>
  <c r="BL25" i="1"/>
  <c r="BL26" i="1"/>
  <c r="BL28" i="1"/>
  <c r="BL29" i="1"/>
  <c r="BL33" i="1"/>
  <c r="BL34" i="1"/>
  <c r="BL35" i="1"/>
  <c r="BL36" i="1"/>
  <c r="BL39" i="1"/>
  <c r="BL40" i="1"/>
  <c r="BL41" i="1"/>
  <c r="BL42" i="1"/>
  <c r="BL43" i="1"/>
  <c r="BL44" i="1"/>
  <c r="BL45" i="1"/>
  <c r="BL46" i="1"/>
  <c r="BL48" i="1"/>
  <c r="BL51" i="1"/>
  <c r="BL54" i="1"/>
  <c r="BL55" i="1"/>
  <c r="BL57" i="1"/>
  <c r="BL58" i="1"/>
  <c r="BL60" i="1"/>
  <c r="M23" i="4"/>
  <c r="S19" i="4"/>
  <c r="S21" i="4" s="1"/>
  <c r="P21" i="4"/>
  <c r="G19" i="4" l="1"/>
  <c r="G21" i="4" s="1"/>
  <c r="G24" i="4" s="1"/>
  <c r="BD63" i="1"/>
  <c r="AY63" i="1"/>
  <c r="Q64" i="1"/>
  <c r="BG64" i="1"/>
  <c r="AZ64" i="1"/>
  <c r="W64" i="1"/>
  <c r="U64" i="1"/>
  <c r="BW64" i="1"/>
  <c r="CL64" i="1"/>
  <c r="CC64" i="1"/>
  <c r="BE64" i="1"/>
  <c r="Y64" i="1"/>
  <c r="CA64" i="1"/>
  <c r="AU64" i="1"/>
  <c r="BY64" i="1"/>
  <c r="S64" i="1"/>
  <c r="BU64" i="1"/>
  <c r="BS64" i="1"/>
  <c r="AJ64" i="1"/>
  <c r="CI64" i="1"/>
  <c r="BQ64" i="1"/>
  <c r="CG64" i="1"/>
  <c r="BO64" i="1"/>
  <c r="AG64" i="1"/>
  <c r="BM64" i="1"/>
  <c r="AE64" i="1"/>
  <c r="CE64" i="1"/>
  <c r="AC64" i="1"/>
  <c r="AA64" i="1"/>
  <c r="BL63" i="1"/>
  <c r="CH63" i="1"/>
  <c r="R63" i="1"/>
  <c r="H19" i="4"/>
  <c r="H21" i="4" s="1"/>
  <c r="BD64" i="1" l="1"/>
  <c r="AY64" i="1"/>
  <c r="BL64" i="1"/>
  <c r="CH64" i="1"/>
  <c r="R64" i="1"/>
  <c r="AO60" i="1" l="1"/>
  <c r="AP55" i="1"/>
  <c r="AO55" i="1"/>
  <c r="AP54" i="1"/>
  <c r="AO54" i="1"/>
  <c r="AP46" i="1"/>
  <c r="AP48" i="1"/>
  <c r="AO48" i="1"/>
  <c r="AO46" i="1"/>
  <c r="AP19" i="1"/>
  <c r="AO19" i="1"/>
  <c r="AP63" i="1" l="1"/>
  <c r="BJ19" i="1"/>
  <c r="BK19" i="1" s="1"/>
  <c r="BJ60" i="1"/>
  <c r="BK60" i="1" s="1"/>
  <c r="P60" i="1"/>
  <c r="BJ54" i="1"/>
  <c r="BK54" i="1" s="1"/>
  <c r="BJ55" i="1"/>
  <c r="BK55" i="1" s="1"/>
  <c r="P54" i="1"/>
  <c r="P55" i="1"/>
  <c r="BJ48" i="1"/>
  <c r="BK48" i="1" s="1"/>
  <c r="BJ46" i="1"/>
  <c r="BK46" i="1" s="1"/>
  <c r="P48" i="1"/>
  <c r="P46" i="1"/>
  <c r="P19" i="1"/>
  <c r="AI64" i="1" l="1"/>
  <c r="AP64" i="1" l="1"/>
  <c r="AO23" i="1" l="1"/>
  <c r="AO28" i="1"/>
  <c r="AO29" i="1"/>
  <c r="AO33" i="1"/>
  <c r="AO34" i="1"/>
  <c r="AO35" i="1"/>
  <c r="AO36" i="1"/>
  <c r="AO39" i="1"/>
  <c r="AO40" i="1"/>
  <c r="AO41" i="1"/>
  <c r="AO42" i="1"/>
  <c r="AO43" i="1"/>
  <c r="AO44" i="1"/>
  <c r="AO45" i="1"/>
  <c r="AO51" i="1"/>
  <c r="AO57" i="1"/>
  <c r="AO58" i="1"/>
  <c r="J10" i="3" l="1"/>
  <c r="AO63" i="1"/>
  <c r="AO64" i="1" l="1"/>
  <c r="E14" i="2" l="1"/>
  <c r="E13" i="2"/>
  <c r="BI63" i="1" l="1"/>
  <c r="P23" i="1"/>
  <c r="P58" i="1"/>
  <c r="P57" i="1"/>
  <c r="P51" i="1"/>
  <c r="P43" i="1"/>
  <c r="P42" i="1"/>
  <c r="P41" i="1"/>
  <c r="P39" i="1"/>
  <c r="P35" i="1"/>
  <c r="P34" i="1"/>
  <c r="P33" i="1"/>
  <c r="P29" i="1"/>
  <c r="P28" i="1"/>
  <c r="P25" i="1"/>
  <c r="P40" i="1"/>
  <c r="P45" i="1"/>
  <c r="P24" i="1"/>
  <c r="P44" i="1"/>
  <c r="P36" i="1"/>
  <c r="P26" i="1"/>
  <c r="BJ34" i="1"/>
  <c r="BK34" i="1" s="1"/>
  <c r="BJ57" i="1"/>
  <c r="BK57" i="1" s="1"/>
  <c r="BJ23" i="1"/>
  <c r="BK23" i="1" s="1"/>
  <c r="BJ25" i="1"/>
  <c r="BK25" i="1" s="1"/>
  <c r="BJ43" i="1"/>
  <c r="BK43" i="1" s="1"/>
  <c r="BJ24" i="1"/>
  <c r="BK24" i="1" s="1"/>
  <c r="BJ42" i="1"/>
  <c r="BK42" i="1" s="1"/>
  <c r="BJ40" i="1"/>
  <c r="BK40" i="1" s="1"/>
  <c r="BJ33" i="1"/>
  <c r="BK33" i="1" s="1"/>
  <c r="BJ29" i="1"/>
  <c r="BK29" i="1" s="1"/>
  <c r="BJ26" i="1"/>
  <c r="BK26" i="1" s="1"/>
  <c r="BJ51" i="1"/>
  <c r="BK51" i="1" s="1"/>
  <c r="BJ28" i="1"/>
  <c r="BK28" i="1" s="1"/>
  <c r="BJ39" i="1"/>
  <c r="BK39" i="1" s="1"/>
  <c r="BJ35" i="1"/>
  <c r="BK35" i="1" s="1"/>
  <c r="BJ44" i="1"/>
  <c r="BK44" i="1" s="1"/>
  <c r="BJ36" i="1"/>
  <c r="BK36" i="1" s="1"/>
  <c r="BJ58" i="1"/>
  <c r="BK58" i="1" s="1"/>
  <c r="BJ45" i="1"/>
  <c r="BK45" i="1" s="1"/>
  <c r="BJ41" i="1"/>
  <c r="BK41" i="1" s="1"/>
  <c r="BI64" i="1" l="1"/>
  <c r="BK63" i="1"/>
  <c r="BJ63" i="1"/>
  <c r="P63" i="1"/>
  <c r="A29" i="2"/>
  <c r="B29" i="2"/>
  <c r="L29" i="2"/>
  <c r="AL29" i="2"/>
  <c r="AV29" i="2"/>
  <c r="A30" i="2"/>
  <c r="B30" i="2"/>
  <c r="D30" i="2"/>
  <c r="L30" i="2"/>
  <c r="A28" i="2"/>
  <c r="B28" i="2"/>
  <c r="L28" i="2"/>
  <c r="AL28" i="2"/>
  <c r="AV28" i="2"/>
  <c r="A27" i="2"/>
  <c r="B27" i="2"/>
  <c r="L27" i="2"/>
  <c r="AL27" i="2"/>
  <c r="AV27" i="2"/>
  <c r="A26" i="2"/>
  <c r="B26" i="2"/>
  <c r="L26" i="2"/>
  <c r="AL26" i="2"/>
  <c r="AV26" i="2"/>
  <c r="A25" i="2"/>
  <c r="B25" i="2"/>
  <c r="L25" i="2"/>
  <c r="AL25" i="2"/>
  <c r="AV25" i="2"/>
  <c r="A24" i="2"/>
  <c r="B24" i="2"/>
  <c r="L24" i="2"/>
  <c r="AL24" i="2"/>
  <c r="AV24" i="2"/>
  <c r="A23" i="2"/>
  <c r="B23" i="2"/>
  <c r="L23" i="2"/>
  <c r="AL23" i="2"/>
  <c r="AV23" i="2"/>
  <c r="A22" i="2"/>
  <c r="B22" i="2"/>
  <c r="L22" i="2"/>
  <c r="AL22" i="2"/>
  <c r="AV22" i="2"/>
  <c r="A21" i="2"/>
  <c r="B21" i="2"/>
  <c r="L21" i="2"/>
  <c r="AL21" i="2"/>
  <c r="AV21" i="2"/>
  <c r="A20" i="2"/>
  <c r="B20" i="2"/>
  <c r="L20" i="2"/>
  <c r="AL20" i="2"/>
  <c r="AV20" i="2"/>
  <c r="A19" i="2"/>
  <c r="B19" i="2"/>
  <c r="L19" i="2"/>
  <c r="AL19" i="2"/>
  <c r="AV19" i="2"/>
  <c r="A18" i="2"/>
  <c r="B18" i="2"/>
  <c r="L18" i="2"/>
  <c r="AL18" i="2"/>
  <c r="AV18" i="2"/>
  <c r="A17" i="2"/>
  <c r="B17" i="2"/>
  <c r="L17" i="2"/>
  <c r="AL17" i="2"/>
  <c r="AV17" i="2"/>
  <c r="A16" i="2"/>
  <c r="B16" i="2"/>
  <c r="L16" i="2"/>
  <c r="AL16" i="2"/>
  <c r="AV16" i="2"/>
  <c r="A15" i="2"/>
  <c r="B15" i="2"/>
  <c r="L15" i="2"/>
  <c r="AL15" i="2"/>
  <c r="AV15" i="2"/>
  <c r="A14" i="2"/>
  <c r="B14" i="2"/>
  <c r="L14" i="2"/>
  <c r="AL14" i="2"/>
  <c r="AV14" i="2"/>
  <c r="A13" i="2"/>
  <c r="B13" i="2"/>
  <c r="L13" i="2"/>
  <c r="AL13" i="2"/>
  <c r="AV13" i="2"/>
  <c r="A12" i="2"/>
  <c r="B12" i="2"/>
  <c r="L12" i="2"/>
  <c r="AL12" i="2"/>
  <c r="AV12" i="2"/>
  <c r="BJ64" i="1" l="1"/>
  <c r="CP63" i="1"/>
  <c r="CO63" i="1"/>
  <c r="BK64" i="1"/>
  <c r="AL30" i="2"/>
  <c r="AL38" i="2" s="1"/>
  <c r="AV30" i="2"/>
  <c r="AV38" i="2" s="1"/>
  <c r="J29" i="2"/>
  <c r="K29" i="2"/>
  <c r="P29" i="2"/>
  <c r="R29" i="2"/>
  <c r="T29" i="2"/>
  <c r="V29" i="2"/>
  <c r="X29" i="2"/>
  <c r="Z29" i="2"/>
  <c r="AB29" i="2"/>
  <c r="AD29" i="2"/>
  <c r="AF29" i="2"/>
  <c r="AI29" i="2"/>
  <c r="AK29" i="2"/>
  <c r="AO29" i="2"/>
  <c r="AQ29" i="2"/>
  <c r="AS29" i="2"/>
  <c r="AU29" i="2"/>
  <c r="BA29" i="2"/>
  <c r="BC29" i="2"/>
  <c r="BE29" i="2"/>
  <c r="BG29" i="2"/>
  <c r="BI29" i="2"/>
  <c r="BK29" i="2"/>
  <c r="BM29" i="2"/>
  <c r="BO29" i="2"/>
  <c r="BQ29" i="2"/>
  <c r="BS29" i="2"/>
  <c r="BU29" i="2"/>
  <c r="BW29" i="2"/>
  <c r="BX29" i="2"/>
  <c r="BZ29" i="2"/>
  <c r="CA29" i="2"/>
  <c r="CB29" i="2"/>
  <c r="J28" i="2"/>
  <c r="K28" i="2"/>
  <c r="P28" i="2"/>
  <c r="R28" i="2"/>
  <c r="T28" i="2"/>
  <c r="V28" i="2"/>
  <c r="X28" i="2"/>
  <c r="Z28" i="2"/>
  <c r="AB28" i="2"/>
  <c r="AD28" i="2"/>
  <c r="AF28" i="2"/>
  <c r="AI28" i="2"/>
  <c r="AK28" i="2"/>
  <c r="AO28" i="2"/>
  <c r="AQ28" i="2"/>
  <c r="AS28" i="2"/>
  <c r="AU28" i="2"/>
  <c r="BA28" i="2"/>
  <c r="BC28" i="2"/>
  <c r="BE28" i="2"/>
  <c r="BG28" i="2"/>
  <c r="BI28" i="2"/>
  <c r="BK28" i="2"/>
  <c r="BM28" i="2"/>
  <c r="BO28" i="2"/>
  <c r="BQ28" i="2"/>
  <c r="BS28" i="2"/>
  <c r="BU28" i="2"/>
  <c r="BW28" i="2"/>
  <c r="BX28" i="2"/>
  <c r="BZ28" i="2"/>
  <c r="CA28" i="2"/>
  <c r="CB28" i="2"/>
  <c r="J27" i="2"/>
  <c r="K27" i="2"/>
  <c r="P27" i="2"/>
  <c r="R27" i="2"/>
  <c r="T27" i="2"/>
  <c r="V27" i="2"/>
  <c r="X27" i="2"/>
  <c r="Z27" i="2"/>
  <c r="AB27" i="2"/>
  <c r="AD27" i="2"/>
  <c r="AF27" i="2"/>
  <c r="AI27" i="2"/>
  <c r="AK27" i="2"/>
  <c r="AO27" i="2"/>
  <c r="AQ27" i="2"/>
  <c r="AS27" i="2"/>
  <c r="AU27" i="2"/>
  <c r="BA27" i="2"/>
  <c r="BC27" i="2"/>
  <c r="BE27" i="2"/>
  <c r="BG27" i="2"/>
  <c r="BI27" i="2"/>
  <c r="BK27" i="2"/>
  <c r="BM27" i="2"/>
  <c r="BO27" i="2"/>
  <c r="BQ27" i="2"/>
  <c r="BS27" i="2"/>
  <c r="BU27" i="2"/>
  <c r="BW27" i="2"/>
  <c r="BX27" i="2"/>
  <c r="BZ27" i="2"/>
  <c r="CA27" i="2"/>
  <c r="CB27" i="2"/>
  <c r="J26" i="2"/>
  <c r="K26" i="2"/>
  <c r="P26" i="2"/>
  <c r="R26" i="2"/>
  <c r="T26" i="2"/>
  <c r="V26" i="2"/>
  <c r="X26" i="2"/>
  <c r="Z26" i="2"/>
  <c r="AB26" i="2"/>
  <c r="AD26" i="2"/>
  <c r="AF26" i="2"/>
  <c r="AI26" i="2"/>
  <c r="AK26" i="2"/>
  <c r="AO26" i="2"/>
  <c r="AQ26" i="2"/>
  <c r="AS26" i="2"/>
  <c r="AU26" i="2"/>
  <c r="BA26" i="2"/>
  <c r="BC26" i="2"/>
  <c r="BE26" i="2"/>
  <c r="BG26" i="2"/>
  <c r="BI26" i="2"/>
  <c r="BK26" i="2"/>
  <c r="BM26" i="2"/>
  <c r="BO26" i="2"/>
  <c r="BQ26" i="2"/>
  <c r="BS26" i="2"/>
  <c r="BU26" i="2"/>
  <c r="BW26" i="2"/>
  <c r="BX26" i="2"/>
  <c r="BZ26" i="2"/>
  <c r="CA26" i="2"/>
  <c r="CB26" i="2"/>
  <c r="J25" i="2"/>
  <c r="K25" i="2"/>
  <c r="P25" i="2"/>
  <c r="R25" i="2"/>
  <c r="T25" i="2"/>
  <c r="V25" i="2"/>
  <c r="X25" i="2"/>
  <c r="Z25" i="2"/>
  <c r="AB25" i="2"/>
  <c r="AD25" i="2"/>
  <c r="AF25" i="2"/>
  <c r="AI25" i="2"/>
  <c r="AK25" i="2"/>
  <c r="AO25" i="2"/>
  <c r="AQ25" i="2"/>
  <c r="AS25" i="2"/>
  <c r="AU25" i="2"/>
  <c r="BA25" i="2"/>
  <c r="BC25" i="2"/>
  <c r="BE25" i="2"/>
  <c r="BG25" i="2"/>
  <c r="BI25" i="2"/>
  <c r="BK25" i="2"/>
  <c r="BM25" i="2"/>
  <c r="BO25" i="2"/>
  <c r="BQ25" i="2"/>
  <c r="BS25" i="2"/>
  <c r="BU25" i="2"/>
  <c r="BW25" i="2"/>
  <c r="BX25" i="2"/>
  <c r="BZ25" i="2"/>
  <c r="CA25" i="2"/>
  <c r="CB25" i="2"/>
  <c r="J24" i="2"/>
  <c r="K24" i="2"/>
  <c r="P24" i="2"/>
  <c r="R24" i="2"/>
  <c r="T24" i="2"/>
  <c r="V24" i="2"/>
  <c r="X24" i="2"/>
  <c r="Z24" i="2"/>
  <c r="AB24" i="2"/>
  <c r="AD24" i="2"/>
  <c r="AF24" i="2"/>
  <c r="AI24" i="2"/>
  <c r="AK24" i="2"/>
  <c r="AO24" i="2"/>
  <c r="AQ24" i="2"/>
  <c r="AS24" i="2"/>
  <c r="AU24" i="2"/>
  <c r="BA24" i="2"/>
  <c r="BC24" i="2"/>
  <c r="BE24" i="2"/>
  <c r="BG24" i="2"/>
  <c r="BI24" i="2"/>
  <c r="BK24" i="2"/>
  <c r="BM24" i="2"/>
  <c r="BO24" i="2"/>
  <c r="BQ24" i="2"/>
  <c r="BS24" i="2"/>
  <c r="BU24" i="2"/>
  <c r="BW24" i="2"/>
  <c r="BX24" i="2"/>
  <c r="BZ24" i="2"/>
  <c r="CA24" i="2"/>
  <c r="CB24" i="2"/>
  <c r="J23" i="2"/>
  <c r="K23" i="2"/>
  <c r="P23" i="2"/>
  <c r="R23" i="2"/>
  <c r="T23" i="2"/>
  <c r="V23" i="2"/>
  <c r="X23" i="2"/>
  <c r="Z23" i="2"/>
  <c r="AB23" i="2"/>
  <c r="AD23" i="2"/>
  <c r="AF23" i="2"/>
  <c r="AI23" i="2"/>
  <c r="AK23" i="2"/>
  <c r="AO23" i="2"/>
  <c r="AQ23" i="2"/>
  <c r="AS23" i="2"/>
  <c r="AU23" i="2"/>
  <c r="BA23" i="2"/>
  <c r="BC23" i="2"/>
  <c r="BE23" i="2"/>
  <c r="BG23" i="2"/>
  <c r="BI23" i="2"/>
  <c r="BK23" i="2"/>
  <c r="BM23" i="2"/>
  <c r="BO23" i="2"/>
  <c r="BQ23" i="2"/>
  <c r="BS23" i="2"/>
  <c r="BU23" i="2"/>
  <c r="BW23" i="2"/>
  <c r="BX23" i="2"/>
  <c r="BZ23" i="2"/>
  <c r="CA23" i="2"/>
  <c r="CB23" i="2"/>
  <c r="J22" i="2"/>
  <c r="K22" i="2"/>
  <c r="P22" i="2"/>
  <c r="R22" i="2"/>
  <c r="T22" i="2"/>
  <c r="V22" i="2"/>
  <c r="X22" i="2"/>
  <c r="Z22" i="2"/>
  <c r="AB22" i="2"/>
  <c r="AD22" i="2"/>
  <c r="AF22" i="2"/>
  <c r="AI22" i="2"/>
  <c r="AK22" i="2"/>
  <c r="AO22" i="2"/>
  <c r="AQ22" i="2"/>
  <c r="AS22" i="2"/>
  <c r="AU22" i="2"/>
  <c r="BA22" i="2"/>
  <c r="BC22" i="2"/>
  <c r="BE22" i="2"/>
  <c r="BG22" i="2"/>
  <c r="BI22" i="2"/>
  <c r="BK22" i="2"/>
  <c r="BM22" i="2"/>
  <c r="BO22" i="2"/>
  <c r="BQ22" i="2"/>
  <c r="BS22" i="2"/>
  <c r="BU22" i="2"/>
  <c r="BW22" i="2"/>
  <c r="BX22" i="2"/>
  <c r="BZ22" i="2"/>
  <c r="CA22" i="2"/>
  <c r="CB22" i="2"/>
  <c r="J21" i="2"/>
  <c r="K21" i="2"/>
  <c r="P21" i="2"/>
  <c r="R21" i="2"/>
  <c r="T21" i="2"/>
  <c r="V21" i="2"/>
  <c r="X21" i="2"/>
  <c r="Z21" i="2"/>
  <c r="AB21" i="2"/>
  <c r="AD21" i="2"/>
  <c r="AF21" i="2"/>
  <c r="AI21" i="2"/>
  <c r="AK21" i="2"/>
  <c r="AO21" i="2"/>
  <c r="AQ21" i="2"/>
  <c r="AS21" i="2"/>
  <c r="AU21" i="2"/>
  <c r="BA21" i="2"/>
  <c r="BC21" i="2"/>
  <c r="BE21" i="2"/>
  <c r="BG21" i="2"/>
  <c r="BI21" i="2"/>
  <c r="BK21" i="2"/>
  <c r="BM21" i="2"/>
  <c r="BO21" i="2"/>
  <c r="BQ21" i="2"/>
  <c r="BS21" i="2"/>
  <c r="BU21" i="2"/>
  <c r="BW21" i="2"/>
  <c r="BX21" i="2"/>
  <c r="BZ21" i="2"/>
  <c r="CA21" i="2"/>
  <c r="CB21" i="2"/>
  <c r="J20" i="2"/>
  <c r="K20" i="2"/>
  <c r="P20" i="2"/>
  <c r="R20" i="2"/>
  <c r="T20" i="2"/>
  <c r="V20" i="2"/>
  <c r="X20" i="2"/>
  <c r="Z20" i="2"/>
  <c r="AB20" i="2"/>
  <c r="AD20" i="2"/>
  <c r="AF20" i="2"/>
  <c r="AH20" i="2"/>
  <c r="AI20" i="2"/>
  <c r="AJ20" i="2"/>
  <c r="AK20" i="2"/>
  <c r="AN20" i="2"/>
  <c r="AO20" i="2"/>
  <c r="AQ20" i="2"/>
  <c r="AS20" i="2"/>
  <c r="AU20" i="2"/>
  <c r="BA20" i="2"/>
  <c r="BC20" i="2"/>
  <c r="BE20" i="2"/>
  <c r="BG20" i="2"/>
  <c r="BI20" i="2"/>
  <c r="BK20" i="2"/>
  <c r="BM20" i="2"/>
  <c r="BO20" i="2"/>
  <c r="BQ20" i="2"/>
  <c r="BS20" i="2"/>
  <c r="BU20" i="2"/>
  <c r="BW20" i="2"/>
  <c r="BX20" i="2"/>
  <c r="BZ20" i="2"/>
  <c r="CA20" i="2"/>
  <c r="CB20" i="2"/>
  <c r="J19" i="2"/>
  <c r="K19" i="2"/>
  <c r="P19" i="2"/>
  <c r="R19" i="2"/>
  <c r="T19" i="2"/>
  <c r="V19" i="2"/>
  <c r="X19" i="2"/>
  <c r="Z19" i="2"/>
  <c r="AB19" i="2"/>
  <c r="AD19" i="2"/>
  <c r="AF19" i="2"/>
  <c r="AI19" i="2"/>
  <c r="AK19" i="2"/>
  <c r="AO19" i="2"/>
  <c r="AQ19" i="2"/>
  <c r="AS19" i="2"/>
  <c r="AU19" i="2"/>
  <c r="BA19" i="2"/>
  <c r="BC19" i="2"/>
  <c r="BE19" i="2"/>
  <c r="BG19" i="2"/>
  <c r="BI19" i="2"/>
  <c r="BK19" i="2"/>
  <c r="BM19" i="2"/>
  <c r="BO19" i="2"/>
  <c r="BQ19" i="2"/>
  <c r="BS19" i="2"/>
  <c r="BU19" i="2"/>
  <c r="BW19" i="2"/>
  <c r="BX19" i="2"/>
  <c r="BZ19" i="2"/>
  <c r="CA19" i="2"/>
  <c r="CB19" i="2"/>
  <c r="J18" i="2"/>
  <c r="K18" i="2"/>
  <c r="P18" i="2"/>
  <c r="R18" i="2"/>
  <c r="T18" i="2"/>
  <c r="V18" i="2"/>
  <c r="X18" i="2"/>
  <c r="Z18" i="2"/>
  <c r="AB18" i="2"/>
  <c r="AD18" i="2"/>
  <c r="AF18" i="2"/>
  <c r="AI18" i="2"/>
  <c r="AK18" i="2"/>
  <c r="AO18" i="2"/>
  <c r="AQ18" i="2"/>
  <c r="AS18" i="2"/>
  <c r="AU18" i="2"/>
  <c r="BA18" i="2"/>
  <c r="BC18" i="2"/>
  <c r="BE18" i="2"/>
  <c r="BG18" i="2"/>
  <c r="BI18" i="2"/>
  <c r="BK18" i="2"/>
  <c r="BM18" i="2"/>
  <c r="BO18" i="2"/>
  <c r="BQ18" i="2"/>
  <c r="BS18" i="2"/>
  <c r="BU18" i="2"/>
  <c r="BW18" i="2"/>
  <c r="BX18" i="2"/>
  <c r="BZ18" i="2"/>
  <c r="CA18" i="2"/>
  <c r="CB18" i="2"/>
  <c r="J17" i="2"/>
  <c r="K17" i="2"/>
  <c r="P17" i="2"/>
  <c r="R17" i="2"/>
  <c r="T17" i="2"/>
  <c r="V17" i="2"/>
  <c r="X17" i="2"/>
  <c r="Z17" i="2"/>
  <c r="AB17" i="2"/>
  <c r="AD17" i="2"/>
  <c r="AF17" i="2"/>
  <c r="AI17" i="2"/>
  <c r="AK17" i="2"/>
  <c r="AO17" i="2"/>
  <c r="AQ17" i="2"/>
  <c r="AS17" i="2"/>
  <c r="AU17" i="2"/>
  <c r="BA17" i="2"/>
  <c r="BC17" i="2"/>
  <c r="BE17" i="2"/>
  <c r="BG17" i="2"/>
  <c r="BI17" i="2"/>
  <c r="BK17" i="2"/>
  <c r="BM17" i="2"/>
  <c r="BO17" i="2"/>
  <c r="BQ17" i="2"/>
  <c r="BS17" i="2"/>
  <c r="BU17" i="2"/>
  <c r="BW17" i="2"/>
  <c r="BX17" i="2"/>
  <c r="BZ17" i="2"/>
  <c r="CA17" i="2"/>
  <c r="CB17" i="2"/>
  <c r="J16" i="2"/>
  <c r="K16" i="2"/>
  <c r="P16" i="2"/>
  <c r="R16" i="2"/>
  <c r="T16" i="2"/>
  <c r="V16" i="2"/>
  <c r="X16" i="2"/>
  <c r="Z16" i="2"/>
  <c r="AB16" i="2"/>
  <c r="AD16" i="2"/>
  <c r="AF16" i="2"/>
  <c r="AI16" i="2"/>
  <c r="AK16" i="2"/>
  <c r="AO16" i="2"/>
  <c r="AQ16" i="2"/>
  <c r="AS16" i="2"/>
  <c r="AU16" i="2"/>
  <c r="BA16" i="2"/>
  <c r="BC16" i="2"/>
  <c r="BE16" i="2"/>
  <c r="BG16" i="2"/>
  <c r="BI16" i="2"/>
  <c r="BK16" i="2"/>
  <c r="BM16" i="2"/>
  <c r="BO16" i="2"/>
  <c r="BQ16" i="2"/>
  <c r="BS16" i="2"/>
  <c r="BU16" i="2"/>
  <c r="BW16" i="2"/>
  <c r="BX16" i="2"/>
  <c r="BZ16" i="2"/>
  <c r="CA16" i="2"/>
  <c r="CB16" i="2"/>
  <c r="J15" i="2"/>
  <c r="K15" i="2"/>
  <c r="P15" i="2"/>
  <c r="R15" i="2"/>
  <c r="T15" i="2"/>
  <c r="V15" i="2"/>
  <c r="X15" i="2"/>
  <c r="Z15" i="2"/>
  <c r="AB15" i="2"/>
  <c r="AD15" i="2"/>
  <c r="AF15" i="2"/>
  <c r="AI15" i="2"/>
  <c r="AK15" i="2"/>
  <c r="AO15" i="2"/>
  <c r="AQ15" i="2"/>
  <c r="AS15" i="2"/>
  <c r="AU15" i="2"/>
  <c r="BA15" i="2"/>
  <c r="BC15" i="2"/>
  <c r="BE15" i="2"/>
  <c r="BG15" i="2"/>
  <c r="BI15" i="2"/>
  <c r="BK15" i="2"/>
  <c r="BM15" i="2"/>
  <c r="BO15" i="2"/>
  <c r="BQ15" i="2"/>
  <c r="BS15" i="2"/>
  <c r="BU15" i="2"/>
  <c r="BW15" i="2"/>
  <c r="BX15" i="2"/>
  <c r="BZ15" i="2"/>
  <c r="CA15" i="2"/>
  <c r="CB15" i="2"/>
  <c r="J14" i="2"/>
  <c r="K14" i="2"/>
  <c r="P14" i="2"/>
  <c r="R14" i="2"/>
  <c r="T14" i="2"/>
  <c r="V14" i="2"/>
  <c r="X14" i="2"/>
  <c r="Z14" i="2"/>
  <c r="AB14" i="2"/>
  <c r="AD14" i="2"/>
  <c r="AF14" i="2"/>
  <c r="AI14" i="2"/>
  <c r="AK14" i="2"/>
  <c r="AO14" i="2"/>
  <c r="AQ14" i="2"/>
  <c r="AS14" i="2"/>
  <c r="AU14" i="2"/>
  <c r="BA14" i="2"/>
  <c r="BC14" i="2"/>
  <c r="BE14" i="2"/>
  <c r="BG14" i="2"/>
  <c r="BI14" i="2"/>
  <c r="BK14" i="2"/>
  <c r="BM14" i="2"/>
  <c r="BO14" i="2"/>
  <c r="BQ14" i="2"/>
  <c r="BS14" i="2"/>
  <c r="BU14" i="2"/>
  <c r="BW14" i="2"/>
  <c r="BX14" i="2"/>
  <c r="BZ14" i="2"/>
  <c r="CA14" i="2"/>
  <c r="CB14" i="2"/>
  <c r="J13" i="2"/>
  <c r="K13" i="2"/>
  <c r="P13" i="2"/>
  <c r="R13" i="2"/>
  <c r="T13" i="2"/>
  <c r="V13" i="2"/>
  <c r="X13" i="2"/>
  <c r="Z13" i="2"/>
  <c r="AB13" i="2"/>
  <c r="AD13" i="2"/>
  <c r="AF13" i="2"/>
  <c r="AI13" i="2"/>
  <c r="AK13" i="2"/>
  <c r="AO13" i="2"/>
  <c r="AQ13" i="2"/>
  <c r="AS13" i="2"/>
  <c r="AU13" i="2"/>
  <c r="BA13" i="2"/>
  <c r="BC13" i="2"/>
  <c r="BE13" i="2"/>
  <c r="BG13" i="2"/>
  <c r="BI13" i="2"/>
  <c r="BK13" i="2"/>
  <c r="BM13" i="2"/>
  <c r="BO13" i="2"/>
  <c r="BQ13" i="2"/>
  <c r="BS13" i="2"/>
  <c r="BU13" i="2"/>
  <c r="BW13" i="2"/>
  <c r="BX13" i="2"/>
  <c r="BZ13" i="2"/>
  <c r="CA13" i="2"/>
  <c r="CB13" i="2"/>
  <c r="BA12" i="2"/>
  <c r="BC12" i="2"/>
  <c r="BE12" i="2"/>
  <c r="BG12" i="2"/>
  <c r="BI12" i="2"/>
  <c r="BK12" i="2"/>
  <c r="BM12" i="2"/>
  <c r="BO12" i="2"/>
  <c r="BQ12" i="2"/>
  <c r="BS12" i="2"/>
  <c r="BU12" i="2"/>
  <c r="BW12" i="2"/>
  <c r="BX12" i="2"/>
  <c r="CA12" i="2"/>
  <c r="CB12" i="2"/>
  <c r="P64" i="1" l="1"/>
  <c r="CO64" i="1"/>
  <c r="CP64" i="1"/>
  <c r="K12" i="2"/>
  <c r="K30" i="2"/>
  <c r="J12" i="2"/>
  <c r="J30" i="2"/>
  <c r="AS12" i="2"/>
  <c r="AS30" i="2" s="1"/>
  <c r="J18" i="4" s="1"/>
  <c r="AU12" i="2"/>
  <c r="AU30" i="2" s="1"/>
  <c r="L18" i="4" s="1"/>
  <c r="AF12" i="2"/>
  <c r="AF30" i="2" s="1"/>
  <c r="J14" i="4" s="1"/>
  <c r="AB12" i="2"/>
  <c r="AB30" i="2" s="1"/>
  <c r="AO12" i="2"/>
  <c r="AO30" i="2" s="1"/>
  <c r="J16" i="4" s="1"/>
  <c r="Z12" i="2"/>
  <c r="Z30" i="2" s="1"/>
  <c r="J11" i="4" s="1"/>
  <c r="T12" i="2"/>
  <c r="T30" i="2" s="1"/>
  <c r="J8" i="4" s="1"/>
  <c r="AK12" i="2"/>
  <c r="AK30" i="2" s="1"/>
  <c r="AK38" i="2" s="1"/>
  <c r="X12" i="2"/>
  <c r="X30" i="2" s="1"/>
  <c r="J10" i="4" s="1"/>
  <c r="R12" i="2"/>
  <c r="R30" i="2" s="1"/>
  <c r="J7" i="4" s="1"/>
  <c r="AQ12" i="2"/>
  <c r="AQ30" i="2" s="1"/>
  <c r="J17" i="4" s="1"/>
  <c r="AI12" i="2"/>
  <c r="AI30" i="2" s="1"/>
  <c r="AI38" i="2" s="1"/>
  <c r="AD12" i="2"/>
  <c r="AD30" i="2" s="1"/>
  <c r="J13" i="4" s="1"/>
  <c r="V12" i="2"/>
  <c r="V30" i="2" s="1"/>
  <c r="P12" i="2"/>
  <c r="P30" i="2" s="1"/>
  <c r="J6" i="4" s="1"/>
  <c r="BU30" i="2"/>
  <c r="BQ30" i="2"/>
  <c r="BE30" i="2"/>
  <c r="CA30" i="2"/>
  <c r="BW30" i="2"/>
  <c r="BS30" i="2"/>
  <c r="BO30" i="2"/>
  <c r="BM30" i="2"/>
  <c r="BK30" i="2"/>
  <c r="BI30" i="2"/>
  <c r="BG30" i="2"/>
  <c r="CB30" i="2"/>
  <c r="BC30" i="2"/>
  <c r="BX30" i="2"/>
  <c r="BA30" i="2"/>
  <c r="J9" i="4" l="1"/>
  <c r="V38" i="2"/>
  <c r="X38" i="2"/>
  <c r="AF38" i="2"/>
  <c r="AU38" i="2"/>
  <c r="T38" i="2"/>
  <c r="AD38" i="2"/>
  <c r="Z38" i="2"/>
  <c r="AS38" i="2"/>
  <c r="AO38" i="2"/>
  <c r="P38" i="2"/>
  <c r="AQ38" i="2"/>
  <c r="R38" i="2"/>
  <c r="AB38" i="2"/>
  <c r="J12" i="4"/>
  <c r="S43" i="2" l="1"/>
  <c r="M13" i="4"/>
  <c r="M17" i="4"/>
  <c r="M14" i="4"/>
  <c r="M7" i="4"/>
  <c r="M8" i="4"/>
  <c r="M9" i="4"/>
  <c r="M10" i="4"/>
  <c r="M16" i="4"/>
  <c r="M18" i="4"/>
  <c r="M11" i="4"/>
  <c r="M6" i="4"/>
  <c r="AJ21" i="2"/>
  <c r="AH17" i="2"/>
  <c r="AN17" i="2"/>
  <c r="AH21" i="2"/>
  <c r="AN21" i="2"/>
  <c r="AJ17" i="2" l="1"/>
  <c r="E18" i="2" l="1"/>
  <c r="E12" i="2" l="1"/>
  <c r="N20" i="2" l="1"/>
  <c r="N17" i="2"/>
  <c r="N21" i="2"/>
  <c r="E15" i="2" l="1"/>
  <c r="E16" i="2"/>
  <c r="E17" i="2"/>
  <c r="E19" i="2"/>
  <c r="E20" i="2"/>
  <c r="E22" i="2"/>
  <c r="E23" i="2"/>
  <c r="E24" i="2"/>
  <c r="E25" i="2"/>
  <c r="E26" i="2"/>
  <c r="E27" i="2"/>
  <c r="E28" i="2"/>
  <c r="E29" i="2"/>
  <c r="AJ19" i="2" l="1"/>
  <c r="AH28" i="2"/>
  <c r="AJ14" i="2"/>
  <c r="N14" i="2"/>
  <c r="AJ22" i="2"/>
  <c r="N22" i="2"/>
  <c r="AH16" i="2"/>
  <c r="AJ15" i="2"/>
  <c r="AN25" i="2"/>
  <c r="E30" i="2"/>
  <c r="BZ30" i="2"/>
  <c r="BZ12" i="2"/>
  <c r="AE25" i="2"/>
  <c r="BV24" i="2"/>
  <c r="BN29" i="2"/>
  <c r="BV28" i="2"/>
  <c r="AW28" i="2"/>
  <c r="S28" i="2"/>
  <c r="BY27" i="2"/>
  <c r="AZ27" i="2"/>
  <c r="U27" i="2"/>
  <c r="BB26" i="2"/>
  <c r="W26" i="2"/>
  <c r="BL25" i="2"/>
  <c r="AG25" i="2"/>
  <c r="BY24" i="2"/>
  <c r="AZ24" i="2"/>
  <c r="U24" i="2"/>
  <c r="BP23" i="2"/>
  <c r="AP23" i="2"/>
  <c r="BY22" i="2"/>
  <c r="AZ22" i="2"/>
  <c r="U22" i="2"/>
  <c r="BY21" i="2"/>
  <c r="AZ21" i="2"/>
  <c r="U21" i="2"/>
  <c r="BY20" i="2"/>
  <c r="AZ20" i="2"/>
  <c r="U20" i="2"/>
  <c r="BH19" i="2"/>
  <c r="AC19" i="2"/>
  <c r="BP18" i="2"/>
  <c r="AP18" i="2"/>
  <c r="BJ17" i="2"/>
  <c r="AE17" i="2"/>
  <c r="BV16" i="2"/>
  <c r="AW16" i="2"/>
  <c r="BV15" i="2"/>
  <c r="AW15" i="2"/>
  <c r="S15" i="2"/>
  <c r="BT14" i="2"/>
  <c r="AT14" i="2"/>
  <c r="Q14" i="2"/>
  <c r="BR13" i="2"/>
  <c r="AR13" i="2"/>
  <c r="BP12" i="2"/>
  <c r="BL29" i="2"/>
  <c r="AT28" i="2"/>
  <c r="AN27" i="2"/>
  <c r="S24" i="2"/>
  <c r="BN23" i="2"/>
  <c r="BV22" i="2"/>
  <c r="AW22" i="2"/>
  <c r="BV21" i="2"/>
  <c r="AW21" i="2"/>
  <c r="S21" i="2"/>
  <c r="BV20" i="2"/>
  <c r="AW20" i="2"/>
  <c r="S20" i="2"/>
  <c r="BF19" i="2"/>
  <c r="BN18" i="2"/>
  <c r="BH17" i="2"/>
  <c r="AC17" i="2"/>
  <c r="BT16" i="2"/>
  <c r="AT16" i="2"/>
  <c r="BT15" i="2"/>
  <c r="AT15" i="2"/>
  <c r="Q15" i="2"/>
  <c r="BR14" i="2"/>
  <c r="AR14" i="2"/>
  <c r="BP13" i="2"/>
  <c r="AP13" i="2"/>
  <c r="BN12" i="2"/>
  <c r="AH23" i="2"/>
  <c r="AN23" i="2"/>
  <c r="BJ29" i="2"/>
  <c r="AE29" i="2"/>
  <c r="BR28" i="2"/>
  <c r="AR28" i="2"/>
  <c r="BT27" i="2"/>
  <c r="AT27" i="2"/>
  <c r="Q27" i="2"/>
  <c r="BV26" i="2"/>
  <c r="AW26" i="2"/>
  <c r="S26" i="2"/>
  <c r="BH25" i="2"/>
  <c r="AC25" i="2"/>
  <c r="BT24" i="2"/>
  <c r="AT24" i="2"/>
  <c r="Q24" i="2"/>
  <c r="BL23" i="2"/>
  <c r="AG23" i="2"/>
  <c r="BT22" i="2"/>
  <c r="AT22" i="2"/>
  <c r="BT21" i="2"/>
  <c r="AT21" i="2"/>
  <c r="Q21" i="2"/>
  <c r="BT20" i="2"/>
  <c r="AT20" i="2"/>
  <c r="Q20" i="2"/>
  <c r="BD19" i="2"/>
  <c r="Y19" i="2"/>
  <c r="AN18" i="2"/>
  <c r="BL18" i="2"/>
  <c r="AG18" i="2"/>
  <c r="BF17" i="2"/>
  <c r="AA17" i="2"/>
  <c r="BR16" i="2"/>
  <c r="BR15" i="2"/>
  <c r="AR15" i="2"/>
  <c r="BP14" i="2"/>
  <c r="AP14" i="2"/>
  <c r="BN13" i="2"/>
  <c r="BL12" i="2"/>
  <c r="BT28" i="2"/>
  <c r="BJ25" i="2"/>
  <c r="BH29" i="2"/>
  <c r="AC29" i="2"/>
  <c r="BP28" i="2"/>
  <c r="AP28" i="2"/>
  <c r="BR27" i="2"/>
  <c r="AR27" i="2"/>
  <c r="BT26" i="2"/>
  <c r="AT26" i="2"/>
  <c r="Q26" i="2"/>
  <c r="BF25" i="2"/>
  <c r="AA25" i="2"/>
  <c r="BR24" i="2"/>
  <c r="AR24" i="2"/>
  <c r="BJ23" i="2"/>
  <c r="AE23" i="2"/>
  <c r="BR22" i="2"/>
  <c r="BR21" i="2"/>
  <c r="AR21" i="2"/>
  <c r="BR20" i="2"/>
  <c r="AR20" i="2"/>
  <c r="BB19" i="2"/>
  <c r="W19" i="2"/>
  <c r="BJ18" i="2"/>
  <c r="AE18" i="2"/>
  <c r="BD17" i="2"/>
  <c r="Y17" i="2"/>
  <c r="BP16" i="2"/>
  <c r="BP15" i="2"/>
  <c r="AP15" i="2"/>
  <c r="BN14" i="2"/>
  <c r="BL13" i="2"/>
  <c r="AG13" i="2"/>
  <c r="BJ12" i="2"/>
  <c r="AW27" i="2"/>
  <c r="BF29" i="2"/>
  <c r="AA29" i="2"/>
  <c r="AN28" i="2"/>
  <c r="BN28" i="2"/>
  <c r="BP27" i="2"/>
  <c r="AP27" i="2"/>
  <c r="BR26" i="2"/>
  <c r="AR26" i="2"/>
  <c r="BD25" i="2"/>
  <c r="Y25" i="2"/>
  <c r="BP24" i="2"/>
  <c r="AP24" i="2"/>
  <c r="BH23" i="2"/>
  <c r="AC23" i="2"/>
  <c r="BP22" i="2"/>
  <c r="BP21" i="2"/>
  <c r="AP21" i="2"/>
  <c r="BP20" i="2"/>
  <c r="AP20" i="2"/>
  <c r="AH19" i="2"/>
  <c r="AN19" i="2"/>
  <c r="BY19" i="2"/>
  <c r="AZ19" i="2"/>
  <c r="U19" i="2"/>
  <c r="BH18" i="2"/>
  <c r="AC18" i="2"/>
  <c r="BB17" i="2"/>
  <c r="W17" i="2"/>
  <c r="BN16" i="2"/>
  <c r="AM16" i="2"/>
  <c r="BN15" i="2"/>
  <c r="BL14" i="2"/>
  <c r="AG14" i="2"/>
  <c r="BJ13" i="2"/>
  <c r="AE13" i="2"/>
  <c r="BH12" i="2"/>
  <c r="AG29" i="2"/>
  <c r="Q28" i="2"/>
  <c r="BV27" i="2"/>
  <c r="BY26" i="2"/>
  <c r="BD29" i="2"/>
  <c r="Y29" i="2"/>
  <c r="BL28" i="2"/>
  <c r="AG28" i="2"/>
  <c r="BN27" i="2"/>
  <c r="BP26" i="2"/>
  <c r="AP26" i="2"/>
  <c r="BB25" i="2"/>
  <c r="W25" i="2"/>
  <c r="BN24" i="2"/>
  <c r="BF23" i="2"/>
  <c r="AA23" i="2"/>
  <c r="BN22" i="2"/>
  <c r="BN21" i="2"/>
  <c r="AM21" i="2"/>
  <c r="BN20" i="2"/>
  <c r="AM20" i="2"/>
  <c r="BV19" i="2"/>
  <c r="AW19" i="2"/>
  <c r="S19" i="2"/>
  <c r="BF18" i="2"/>
  <c r="AA18" i="2"/>
  <c r="BY17" i="2"/>
  <c r="AZ17" i="2"/>
  <c r="U17" i="2"/>
  <c r="AN16" i="2"/>
  <c r="BL16" i="2"/>
  <c r="AG16" i="2"/>
  <c r="BL15" i="2"/>
  <c r="AG15" i="2"/>
  <c r="BJ14" i="2"/>
  <c r="AE14" i="2"/>
  <c r="BH13" i="2"/>
  <c r="AC13" i="2"/>
  <c r="BF12" i="2"/>
  <c r="AN29" i="2"/>
  <c r="BB29" i="2"/>
  <c r="W29" i="2"/>
  <c r="BJ28" i="2"/>
  <c r="AE28" i="2"/>
  <c r="BL27" i="2"/>
  <c r="AG27" i="2"/>
  <c r="BN26" i="2"/>
  <c r="AN26" i="2"/>
  <c r="BY25" i="2"/>
  <c r="AZ25" i="2"/>
  <c r="U25" i="2"/>
  <c r="BL24" i="2"/>
  <c r="AG24" i="2"/>
  <c r="BD23" i="2"/>
  <c r="Y23" i="2"/>
  <c r="BL22" i="2"/>
  <c r="AG22" i="2"/>
  <c r="BL21" i="2"/>
  <c r="AG21" i="2"/>
  <c r="BL20" i="2"/>
  <c r="AG20" i="2"/>
  <c r="BT19" i="2"/>
  <c r="AT19" i="2"/>
  <c r="BD18" i="2"/>
  <c r="Y18" i="2"/>
  <c r="BV17" i="2"/>
  <c r="AW17" i="2"/>
  <c r="S17" i="2"/>
  <c r="BJ16" i="2"/>
  <c r="AE16" i="2"/>
  <c r="BJ15" i="2"/>
  <c r="AE15" i="2"/>
  <c r="BH14" i="2"/>
  <c r="AC14" i="2"/>
  <c r="BF13" i="2"/>
  <c r="AA13" i="2"/>
  <c r="BD12" i="2"/>
  <c r="BY29" i="2"/>
  <c r="AZ29" i="2"/>
  <c r="U29" i="2"/>
  <c r="BH28" i="2"/>
  <c r="AC28" i="2"/>
  <c r="BJ27" i="2"/>
  <c r="AE27" i="2"/>
  <c r="BL26" i="2"/>
  <c r="AG26" i="2"/>
  <c r="BV25" i="2"/>
  <c r="AW25" i="2"/>
  <c r="S25" i="2"/>
  <c r="BJ24" i="2"/>
  <c r="AE24" i="2"/>
  <c r="BB23" i="2"/>
  <c r="W23" i="2"/>
  <c r="BJ22" i="2"/>
  <c r="AE22" i="2"/>
  <c r="BJ21" i="2"/>
  <c r="AE21" i="2"/>
  <c r="BJ20" i="2"/>
  <c r="AE20" i="2"/>
  <c r="BR19" i="2"/>
  <c r="AR19" i="2"/>
  <c r="BB18" i="2"/>
  <c r="W18" i="2"/>
  <c r="BT17" i="2"/>
  <c r="AT17" i="2"/>
  <c r="Q17" i="2"/>
  <c r="BH16" i="2"/>
  <c r="AC16" i="2"/>
  <c r="BH15" i="2"/>
  <c r="AC15" i="2"/>
  <c r="BF14" i="2"/>
  <c r="AA14" i="2"/>
  <c r="BD13" i="2"/>
  <c r="Y13" i="2"/>
  <c r="BB12" i="2"/>
  <c r="AW24" i="2"/>
  <c r="BV29" i="2"/>
  <c r="AW29" i="2"/>
  <c r="S29" i="2"/>
  <c r="BF28" i="2"/>
  <c r="AA28" i="2"/>
  <c r="BH27" i="2"/>
  <c r="AC27" i="2"/>
  <c r="BJ26" i="2"/>
  <c r="AE26" i="2"/>
  <c r="BT25" i="2"/>
  <c r="AT25" i="2"/>
  <c r="Q25" i="2"/>
  <c r="BH24" i="2"/>
  <c r="AC24" i="2"/>
  <c r="BY23" i="2"/>
  <c r="AZ23" i="2"/>
  <c r="U23" i="2"/>
  <c r="BH22" i="2"/>
  <c r="AC22" i="2"/>
  <c r="BH21" i="2"/>
  <c r="AC21" i="2"/>
  <c r="BH20" i="2"/>
  <c r="AC20" i="2"/>
  <c r="BP19" i="2"/>
  <c r="BY18" i="2"/>
  <c r="AZ18" i="2"/>
  <c r="U18" i="2"/>
  <c r="BR17" i="2"/>
  <c r="AR17" i="2"/>
  <c r="BF16" i="2"/>
  <c r="BF15" i="2"/>
  <c r="AA15" i="2"/>
  <c r="AN14" i="2"/>
  <c r="BD14" i="2"/>
  <c r="Y14" i="2"/>
  <c r="AN13" i="2"/>
  <c r="BB13" i="2"/>
  <c r="W13" i="2"/>
  <c r="BY12" i="2"/>
  <c r="AZ12" i="2"/>
  <c r="BT29" i="2"/>
  <c r="AT29" i="2"/>
  <c r="Q29" i="2"/>
  <c r="BD28" i="2"/>
  <c r="Y28" i="2"/>
  <c r="BF27" i="2"/>
  <c r="AA27" i="2"/>
  <c r="BH26" i="2"/>
  <c r="AC26" i="2"/>
  <c r="BR25" i="2"/>
  <c r="AR25" i="2"/>
  <c r="AN24" i="2"/>
  <c r="BF24" i="2"/>
  <c r="AA24" i="2"/>
  <c r="BV23" i="2"/>
  <c r="AW23" i="2"/>
  <c r="S23" i="2"/>
  <c r="BF22" i="2"/>
  <c r="BF21" i="2"/>
  <c r="AA21" i="2"/>
  <c r="BF20" i="2"/>
  <c r="AA20" i="2"/>
  <c r="BN19" i="2"/>
  <c r="BV18" i="2"/>
  <c r="AW18" i="2"/>
  <c r="S18" i="2"/>
  <c r="BP17" i="2"/>
  <c r="AP17" i="2"/>
  <c r="BD16" i="2"/>
  <c r="AN15" i="2"/>
  <c r="BD15" i="2"/>
  <c r="Y15" i="2"/>
  <c r="BB14" i="2"/>
  <c r="W14" i="2"/>
  <c r="BY13" i="2"/>
  <c r="AZ13" i="2"/>
  <c r="U13" i="2"/>
  <c r="BV12" i="2"/>
  <c r="U26" i="2"/>
  <c r="BR29" i="2"/>
  <c r="AR29" i="2"/>
  <c r="BB28" i="2"/>
  <c r="W28" i="2"/>
  <c r="BD27" i="2"/>
  <c r="Y27" i="2"/>
  <c r="BF26" i="2"/>
  <c r="AA26" i="2"/>
  <c r="BP25" i="2"/>
  <c r="AP25" i="2"/>
  <c r="BD24" i="2"/>
  <c r="Y24" i="2"/>
  <c r="BT23" i="2"/>
  <c r="AT23" i="2"/>
  <c r="Q23" i="2"/>
  <c r="AH22" i="2"/>
  <c r="AN22" i="2"/>
  <c r="BD22" i="2"/>
  <c r="BD21" i="2"/>
  <c r="Y21" i="2"/>
  <c r="BD20" i="2"/>
  <c r="Y20" i="2"/>
  <c r="BL19" i="2"/>
  <c r="AG19" i="2"/>
  <c r="BT18" i="2"/>
  <c r="AT18" i="2"/>
  <c r="Q18" i="2"/>
  <c r="BN17" i="2"/>
  <c r="AM17" i="2"/>
  <c r="BB16" i="2"/>
  <c r="BB15" i="2"/>
  <c r="W15" i="2"/>
  <c r="BY14" i="2"/>
  <c r="AZ14" i="2"/>
  <c r="U14" i="2"/>
  <c r="BV13" i="2"/>
  <c r="AW13" i="2"/>
  <c r="S13" i="2"/>
  <c r="BT12" i="2"/>
  <c r="S27" i="2"/>
  <c r="AZ26" i="2"/>
  <c r="BP29" i="2"/>
  <c r="AP29" i="2"/>
  <c r="BY28" i="2"/>
  <c r="AZ28" i="2"/>
  <c r="U28" i="2"/>
  <c r="BB27" i="2"/>
  <c r="W27" i="2"/>
  <c r="BD26" i="2"/>
  <c r="Y26" i="2"/>
  <c r="BN25" i="2"/>
  <c r="BB24" i="2"/>
  <c r="W24" i="2"/>
  <c r="BR23" i="2"/>
  <c r="AR23" i="2"/>
  <c r="BB22" i="2"/>
  <c r="BB21" i="2"/>
  <c r="W21" i="2"/>
  <c r="BB20" i="2"/>
  <c r="W20" i="2"/>
  <c r="BJ19" i="2"/>
  <c r="AE19" i="2"/>
  <c r="BR18" i="2"/>
  <c r="AR18" i="2"/>
  <c r="BL17" i="2"/>
  <c r="AG17" i="2"/>
  <c r="BY16" i="2"/>
  <c r="AZ16" i="2"/>
  <c r="U16" i="2"/>
  <c r="BY15" i="2"/>
  <c r="AZ15" i="2"/>
  <c r="U15" i="2"/>
  <c r="BV14" i="2"/>
  <c r="AW14" i="2"/>
  <c r="S14" i="2"/>
  <c r="BT13" i="2"/>
  <c r="Q13" i="2"/>
  <c r="BR12" i="2"/>
  <c r="AT13" i="2"/>
  <c r="N15" i="2"/>
  <c r="Q16" i="2"/>
  <c r="AR22" i="2"/>
  <c r="AP19" i="2"/>
  <c r="AM19" i="2"/>
  <c r="AR12" i="2" l="1"/>
  <c r="Q12" i="2"/>
  <c r="AW12" i="2"/>
  <c r="AW30" i="2" s="1"/>
  <c r="Y12" i="2"/>
  <c r="AT12" i="2"/>
  <c r="AT30" i="2" s="1"/>
  <c r="K18" i="4" s="1"/>
  <c r="W12" i="2"/>
  <c r="AE12" i="2"/>
  <c r="AE30" i="2" s="1"/>
  <c r="K13" i="4" s="1"/>
  <c r="AP12" i="2"/>
  <c r="AG12" i="2"/>
  <c r="AG30" i="2" s="1"/>
  <c r="K14" i="4" s="1"/>
  <c r="AN12" i="2"/>
  <c r="AN30" i="2" s="1"/>
  <c r="L15" i="4" s="1"/>
  <c r="S12" i="2"/>
  <c r="U12" i="2"/>
  <c r="U30" i="2" s="1"/>
  <c r="K8" i="4" s="1"/>
  <c r="AA12" i="2"/>
  <c r="AC12" i="2"/>
  <c r="AC30" i="2" s="1"/>
  <c r="H17" i="2"/>
  <c r="H20" i="2"/>
  <c r="H21" i="2"/>
  <c r="N19" i="2"/>
  <c r="AJ27" i="2"/>
  <c r="N27" i="2"/>
  <c r="AJ28" i="2"/>
  <c r="AH13" i="2"/>
  <c r="AH25" i="2"/>
  <c r="AJ12" i="2"/>
  <c r="AJ16" i="2"/>
  <c r="AJ29" i="2"/>
  <c r="AH18" i="2"/>
  <c r="AM25" i="2"/>
  <c r="H25" i="2" s="1"/>
  <c r="Q22" i="2"/>
  <c r="Y22" i="2"/>
  <c r="CD17" i="2"/>
  <c r="F17" i="2" s="1"/>
  <c r="G17" i="2" s="1"/>
  <c r="M27" i="2"/>
  <c r="AH26" i="2"/>
  <c r="Q19" i="2"/>
  <c r="AA16" i="2"/>
  <c r="AP16" i="2"/>
  <c r="S22" i="2"/>
  <c r="AA19" i="2"/>
  <c r="AP22" i="2"/>
  <c r="W22" i="2"/>
  <c r="AA22" i="2"/>
  <c r="AR16" i="2"/>
  <c r="AM18" i="2"/>
  <c r="H18" i="2" s="1"/>
  <c r="W16" i="2"/>
  <c r="Y16" i="2"/>
  <c r="AX21" i="2"/>
  <c r="I21" i="2" s="1"/>
  <c r="AX28" i="2"/>
  <c r="I28" i="2" s="1"/>
  <c r="AH29" i="2"/>
  <c r="BL30" i="2"/>
  <c r="AX24" i="2"/>
  <c r="I24" i="2" s="1"/>
  <c r="AM14" i="2"/>
  <c r="H14" i="2" s="1"/>
  <c r="AH14" i="2"/>
  <c r="AX25" i="2"/>
  <c r="I25" i="2" s="1"/>
  <c r="M14" i="2"/>
  <c r="BF30" i="2"/>
  <c r="AX15" i="2"/>
  <c r="I15" i="2" s="1"/>
  <c r="AX12" i="2"/>
  <c r="AY16" i="2"/>
  <c r="AX16" i="2"/>
  <c r="I16" i="2" s="1"/>
  <c r="AM15" i="2"/>
  <c r="H15" i="2" s="1"/>
  <c r="AH15" i="2"/>
  <c r="AH24" i="2"/>
  <c r="BB30" i="2"/>
  <c r="AX14" i="2"/>
  <c r="I14" i="2" s="1"/>
  <c r="AZ30" i="2"/>
  <c r="AX22" i="2"/>
  <c r="I22" i="2" s="1"/>
  <c r="AY29" i="2"/>
  <c r="AX29" i="2"/>
  <c r="I29" i="2" s="1"/>
  <c r="BT30" i="2"/>
  <c r="BY30" i="2"/>
  <c r="BJ30" i="2"/>
  <c r="M20" i="2"/>
  <c r="M21" i="2"/>
  <c r="BV30" i="2"/>
  <c r="AM27" i="2"/>
  <c r="H27" i="2" s="1"/>
  <c r="AH27" i="2"/>
  <c r="M15" i="2"/>
  <c r="AX26" i="2"/>
  <c r="I26" i="2" s="1"/>
  <c r="AY19" i="2"/>
  <c r="AX19" i="2"/>
  <c r="I19" i="2" s="1"/>
  <c r="AY20" i="2"/>
  <c r="AX20" i="2"/>
  <c r="I20" i="2" s="1"/>
  <c r="M17" i="2"/>
  <c r="M19" i="2"/>
  <c r="AX18" i="2"/>
  <c r="I18" i="2" s="1"/>
  <c r="AX23" i="2"/>
  <c r="I23" i="2" s="1"/>
  <c r="BR30" i="2"/>
  <c r="M25" i="2"/>
  <c r="BD30" i="2"/>
  <c r="AX17" i="2"/>
  <c r="I17" i="2" s="1"/>
  <c r="CD20" i="2"/>
  <c r="F20" i="2" s="1"/>
  <c r="G20" i="2" s="1"/>
  <c r="CC20" i="2"/>
  <c r="AX13" i="2"/>
  <c r="I13" i="2" s="1"/>
  <c r="AY27" i="2"/>
  <c r="AX27" i="2"/>
  <c r="I27" i="2" s="1"/>
  <c r="M18" i="2"/>
  <c r="BH30" i="2"/>
  <c r="BN30" i="2"/>
  <c r="BP30" i="2"/>
  <c r="M16" i="2"/>
  <c r="M29" i="2"/>
  <c r="AM29" i="2"/>
  <c r="H29" i="2" s="1"/>
  <c r="O21" i="2"/>
  <c r="O17" i="2"/>
  <c r="O20" i="2"/>
  <c r="AY21" i="2"/>
  <c r="AY24" i="2"/>
  <c r="AY13" i="2"/>
  <c r="AM22" i="2"/>
  <c r="AY23" i="2"/>
  <c r="AY22" i="2"/>
  <c r="AY28" i="2"/>
  <c r="AY18" i="2"/>
  <c r="AY26" i="2"/>
  <c r="AY14" i="2"/>
  <c r="AY15" i="2"/>
  <c r="AY17" i="2"/>
  <c r="AY25" i="2"/>
  <c r="AN38" i="2" l="1"/>
  <c r="O15" i="4"/>
  <c r="AE38" i="2"/>
  <c r="N13" i="4"/>
  <c r="AG38" i="2"/>
  <c r="N14" i="4"/>
  <c r="AC38" i="2"/>
  <c r="K12" i="4"/>
  <c r="N12" i="4" s="1"/>
  <c r="AT38" i="2"/>
  <c r="N18" i="4"/>
  <c r="AW38" i="2"/>
  <c r="J20" i="4"/>
  <c r="U38" i="2"/>
  <c r="N8" i="4"/>
  <c r="AR30" i="2"/>
  <c r="K17" i="4" s="1"/>
  <c r="AH12" i="2"/>
  <c r="AH30" i="2" s="1"/>
  <c r="N12" i="2"/>
  <c r="M13" i="2"/>
  <c r="H22" i="2"/>
  <c r="H19" i="2"/>
  <c r="W30" i="2"/>
  <c r="K9" i="4" s="1"/>
  <c r="Q30" i="2"/>
  <c r="K6" i="4" s="1"/>
  <c r="AJ25" i="2"/>
  <c r="AM23" i="2"/>
  <c r="H23" i="2" s="1"/>
  <c r="CC17" i="2"/>
  <c r="AM13" i="2"/>
  <c r="H13" i="2" s="1"/>
  <c r="Y30" i="2"/>
  <c r="K10" i="4" s="1"/>
  <c r="AJ24" i="2"/>
  <c r="AM28" i="2"/>
  <c r="H28" i="2" s="1"/>
  <c r="AJ23" i="2"/>
  <c r="AJ26" i="2"/>
  <c r="AP30" i="2"/>
  <c r="K16" i="4" s="1"/>
  <c r="AA30" i="2"/>
  <c r="K11" i="4" s="1"/>
  <c r="O63" i="1"/>
  <c r="N26" i="2" s="1"/>
  <c r="N25" i="2"/>
  <c r="O25" i="2"/>
  <c r="N18" i="2"/>
  <c r="O18" i="2"/>
  <c r="N29" i="2"/>
  <c r="N13" i="2"/>
  <c r="O13" i="2"/>
  <c r="N23" i="2"/>
  <c r="AJ18" i="2"/>
  <c r="AM26" i="2"/>
  <c r="H26" i="2" s="1"/>
  <c r="I12" i="2"/>
  <c r="I30" i="2" s="1"/>
  <c r="AX30" i="2"/>
  <c r="CD28" i="2"/>
  <c r="F28" i="2" s="1"/>
  <c r="G28" i="2" s="1"/>
  <c r="M28" i="2"/>
  <c r="M23" i="2"/>
  <c r="O16" i="2"/>
  <c r="AM24" i="2"/>
  <c r="H24" i="2" s="1"/>
  <c r="CD23" i="2"/>
  <c r="F23" i="2" s="1"/>
  <c r="G23" i="2" s="1"/>
  <c r="S16" i="2"/>
  <c r="M22" i="2"/>
  <c r="O14" i="2"/>
  <c r="O15" i="2"/>
  <c r="O19" i="2"/>
  <c r="CC19" i="2"/>
  <c r="CD13" i="2"/>
  <c r="F13" i="2" s="1"/>
  <c r="G13" i="2" s="1"/>
  <c r="CD15" i="2"/>
  <c r="F15" i="2" s="1"/>
  <c r="G15" i="2" s="1"/>
  <c r="CC13" i="2"/>
  <c r="CD19" i="2"/>
  <c r="F19" i="2" s="1"/>
  <c r="G19" i="2" s="1"/>
  <c r="M12" i="2"/>
  <c r="M30" i="2" s="1"/>
  <c r="CD16" i="2"/>
  <c r="F16" i="2" s="1"/>
  <c r="G16" i="2" s="1"/>
  <c r="CC16" i="2"/>
  <c r="CD27" i="2"/>
  <c r="F27" i="2" s="1"/>
  <c r="G27" i="2" s="1"/>
  <c r="CC27" i="2"/>
  <c r="O27" i="2"/>
  <c r="CC22" i="2"/>
  <c r="CC18" i="2"/>
  <c r="CC25" i="2"/>
  <c r="CD25" i="2"/>
  <c r="F25" i="2" s="1"/>
  <c r="G25" i="2" s="1"/>
  <c r="CD18" i="2"/>
  <c r="F18" i="2" s="1"/>
  <c r="G18" i="2" s="1"/>
  <c r="CD22" i="2"/>
  <c r="F22" i="2" s="1"/>
  <c r="G22" i="2" s="1"/>
  <c r="CC14" i="2"/>
  <c r="M24" i="2"/>
  <c r="CD14" i="2"/>
  <c r="F14" i="2" s="1"/>
  <c r="G14" i="2" s="1"/>
  <c r="CD24" i="2"/>
  <c r="F24" i="2" s="1"/>
  <c r="G24" i="2" s="1"/>
  <c r="CC24" i="2"/>
  <c r="CD21" i="2"/>
  <c r="F21" i="2" s="1"/>
  <c r="G21" i="2" s="1"/>
  <c r="CC21" i="2"/>
  <c r="N63" i="1"/>
  <c r="M26" i="2" s="1"/>
  <c r="CC15" i="2"/>
  <c r="CD29" i="2"/>
  <c r="F29" i="2" s="1"/>
  <c r="G29" i="2" s="1"/>
  <c r="O22" i="2"/>
  <c r="J15" i="4" l="1"/>
  <c r="M15" i="4" s="1"/>
  <c r="M20" i="4"/>
  <c r="AP38" i="2"/>
  <c r="N16" i="4"/>
  <c r="Y38" i="2"/>
  <c r="N10" i="4"/>
  <c r="AH38" i="2"/>
  <c r="AX38" i="2"/>
  <c r="K20" i="4"/>
  <c r="N20" i="4" s="1"/>
  <c r="AR38" i="2"/>
  <c r="N17" i="4"/>
  <c r="AA38" i="2"/>
  <c r="N11" i="4"/>
  <c r="W38" i="2"/>
  <c r="N9" i="4"/>
  <c r="CC12" i="2"/>
  <c r="N64" i="1"/>
  <c r="CD12" i="2"/>
  <c r="F12" i="2" s="1"/>
  <c r="G12" i="2" s="1"/>
  <c r="AM12" i="2"/>
  <c r="H12" i="2" s="1"/>
  <c r="AJ13" i="2"/>
  <c r="AJ30" i="2" s="1"/>
  <c r="AJ38" i="2" s="1"/>
  <c r="O12" i="2"/>
  <c r="Q38" i="2"/>
  <c r="S30" i="2"/>
  <c r="H16" i="2"/>
  <c r="O24" i="2"/>
  <c r="CC28" i="2"/>
  <c r="N24" i="2"/>
  <c r="O29" i="2"/>
  <c r="O23" i="2"/>
  <c r="N28" i="2"/>
  <c r="O28" i="2"/>
  <c r="CC23" i="2"/>
  <c r="N16" i="2"/>
  <c r="AY12" i="2"/>
  <c r="AY30" i="2" s="1"/>
  <c r="O26" i="2"/>
  <c r="CC26" i="2"/>
  <c r="CC29" i="2"/>
  <c r="R43" i="2" l="1"/>
  <c r="K7" i="4"/>
  <c r="N7" i="4" s="1"/>
  <c r="O30" i="2"/>
  <c r="O38" i="2" s="1"/>
  <c r="N30" i="2"/>
  <c r="M38" i="2"/>
  <c r="N6" i="4"/>
  <c r="J19" i="4"/>
  <c r="S38" i="2"/>
  <c r="AY38" i="2"/>
  <c r="L20" i="4"/>
  <c r="O64" i="1"/>
  <c r="CC30" i="2"/>
  <c r="AM30" i="2"/>
  <c r="K15" i="4" s="1"/>
  <c r="H30" i="2"/>
  <c r="I31" i="2" s="1"/>
  <c r="CD30" i="2"/>
  <c r="CD26" i="2"/>
  <c r="F26" i="2" s="1"/>
  <c r="N38" i="2" l="1"/>
  <c r="J21" i="4"/>
  <c r="J24" i="4" s="1"/>
  <c r="M19" i="4"/>
  <c r="AM38" i="2"/>
  <c r="N15" i="4"/>
  <c r="G26" i="2"/>
  <c r="G30" i="2" s="1"/>
  <c r="F30" i="2"/>
  <c r="K19" i="4" l="1"/>
  <c r="M21" i="4"/>
  <c r="K21" i="4" l="1"/>
  <c r="N21" i="4" s="1"/>
  <c r="M24" i="4"/>
  <c r="N19" i="4"/>
</calcChain>
</file>

<file path=xl/comments1.xml><?xml version="1.0" encoding="utf-8"?>
<comments xmlns="http://schemas.openxmlformats.org/spreadsheetml/2006/main">
  <authors>
    <author>Быкова Мария Олеговна</author>
  </authors>
  <commentList>
    <comment ref="CN46" authorId="0" shapeId="0">
      <text>
        <r>
          <rPr>
            <b/>
            <sz val="9"/>
            <color indexed="81"/>
            <rFont val="Tahoma"/>
            <family val="2"/>
            <charset val="204"/>
          </rPr>
          <t>Быкова Мария Олеговна:</t>
        </r>
        <r>
          <rPr>
            <sz val="9"/>
            <color indexed="81"/>
            <rFont val="Tahoma"/>
            <family val="2"/>
            <charset val="204"/>
          </rPr>
          <t xml:space="preserve">
с 28.12.2025 перешли на счет РО</t>
        </r>
      </text>
    </comment>
  </commentList>
</comments>
</file>

<file path=xl/sharedStrings.xml><?xml version="1.0" encoding="utf-8"?>
<sst xmlns="http://schemas.openxmlformats.org/spreadsheetml/2006/main" count="922" uniqueCount="371">
  <si>
    <t>Итого по городу</t>
  </si>
  <si>
    <t>-</t>
  </si>
  <si>
    <t>Итого по району</t>
  </si>
  <si>
    <t xml:space="preserve">Центральный район </t>
  </si>
  <si>
    <t>В</t>
  </si>
  <si>
    <t>"Хрущевки" кирпичные, постройки 1957-1970 гг.</t>
  </si>
  <si>
    <t>1917 г.</t>
  </si>
  <si>
    <t>Фрунзенский район</t>
  </si>
  <si>
    <t>Панельные, постройки 1970-1980 гг.</t>
  </si>
  <si>
    <t>1962 г.</t>
  </si>
  <si>
    <t>1960 г.</t>
  </si>
  <si>
    <t>1963 г.</t>
  </si>
  <si>
    <t>"Хрущевки" панельные, постройки 1957-1970 гг.</t>
  </si>
  <si>
    <t>Панельные "новое строительство", постройки после 1980 г.</t>
  </si>
  <si>
    <t>2001 г.</t>
  </si>
  <si>
    <t>"Немецкие", постройки 1945-1948 гг.</t>
  </si>
  <si>
    <t>Кирпичные, "новое строительство", постройки после 1980 г.</t>
  </si>
  <si>
    <t>2000 г.</t>
  </si>
  <si>
    <t>Пушкинский район</t>
  </si>
  <si>
    <t>1999 г.</t>
  </si>
  <si>
    <t>06.12.1993</t>
  </si>
  <si>
    <t>Дома, построенные после 1999 года, категории "новое строительство кирпичные"</t>
  </si>
  <si>
    <t>Приморский район</t>
  </si>
  <si>
    <t>Деревянные дома</t>
  </si>
  <si>
    <t>Чистяковская ул., д. 1а литера А</t>
  </si>
  <si>
    <t>1. фасадная панель</t>
  </si>
  <si>
    <t>2012 г.</t>
  </si>
  <si>
    <t>Туристская ул., д. 11 корп. 1 литера А</t>
  </si>
  <si>
    <t>Торжковская ул., д. 9 литера А</t>
  </si>
  <si>
    <t>Савушкина ул., д. 139 литера А</t>
  </si>
  <si>
    <t>балконы кв. 30, 34, 38</t>
  </si>
  <si>
    <t>Планерная ул., д. 79 литера А</t>
  </si>
  <si>
    <t>1977 г.</t>
  </si>
  <si>
    <t>Парашютная ул., д. 12 литера А</t>
  </si>
  <si>
    <t>Омская ул., д. 27 литера А</t>
  </si>
  <si>
    <t>Омская ул., д. 10 литера А</t>
  </si>
  <si>
    <t>Матроса Железняка ул., д. 55 литера А</t>
  </si>
  <si>
    <t>Матроса Железняка ул., д. 47 литера А</t>
  </si>
  <si>
    <t>Матроса Железняка ул., д. 13 литера А</t>
  </si>
  <si>
    <t>Ланское шоссе, д. 65 литера А</t>
  </si>
  <si>
    <t>Ланское шоссе, д. 16 корп. 4 литера А</t>
  </si>
  <si>
    <t>Ланское шоссе, д. 16 корп. 1 литера А</t>
  </si>
  <si>
    <t>Ланское шоссе, д. 12 корп. 2 литера А</t>
  </si>
  <si>
    <t>Дома нового строительства, построенные после 1980 года, с наружными многослойными и(или) оштукатуренными ограждающими конструкциями (за исключением домов, ограждающие конструкции которых выполнены из панелей, и домов с вентилируемыми фасадами)</t>
  </si>
  <si>
    <t>1996 г.</t>
  </si>
  <si>
    <t>Камышовая ул., д. 54 корп. 1 литера А</t>
  </si>
  <si>
    <t>1951 г.</t>
  </si>
  <si>
    <t>Дибуновская ул., д. 6 литера А</t>
  </si>
  <si>
    <t>2429-3</t>
  </si>
  <si>
    <t>Богатырский пр., д. 59 корп. 1 литера Д</t>
  </si>
  <si>
    <t>2429-2</t>
  </si>
  <si>
    <t>Богатырский пр., д. 59 корп. 1 литера В</t>
  </si>
  <si>
    <t>Дома, построенные после 1999 года, категории "новое строительство панельные"</t>
  </si>
  <si>
    <t>2429-1</t>
  </si>
  <si>
    <t>Богатырский пр., д. 59 корп. 1 литера Б</t>
  </si>
  <si>
    <t>02.11.2000</t>
  </si>
  <si>
    <t>Богатырский пр., д. 59 корп. 1 литера А</t>
  </si>
  <si>
    <t>Аэродромная ул., д. 11 корп. 3 литера А</t>
  </si>
  <si>
    <t>Приморский район Санкт-Петербурга</t>
  </si>
  <si>
    <t>Петродворцовый район</t>
  </si>
  <si>
    <t>Петроградский район</t>
  </si>
  <si>
    <t>Невский район</t>
  </si>
  <si>
    <t>15.04.1993</t>
  </si>
  <si>
    <t>Московский район</t>
  </si>
  <si>
    <t>Курортный район</t>
  </si>
  <si>
    <t>Кронштадтский район</t>
  </si>
  <si>
    <t>Красносельский район</t>
  </si>
  <si>
    <t>Красногвардейский район</t>
  </si>
  <si>
    <t>Колпинский район</t>
  </si>
  <si>
    <t>Кировский район</t>
  </si>
  <si>
    <t>Калининский район</t>
  </si>
  <si>
    <t>Выборгский район</t>
  </si>
  <si>
    <t>Василеостровский район</t>
  </si>
  <si>
    <t>Адмиралтейский район</t>
  </si>
  <si>
    <t>11.03.1993</t>
  </si>
  <si>
    <t>КГИОП</t>
  </si>
  <si>
    <t>27</t>
  </si>
  <si>
    <t>8</t>
  </si>
  <si>
    <t>5</t>
  </si>
  <si>
    <t>4</t>
  </si>
  <si>
    <t>3</t>
  </si>
  <si>
    <t>2</t>
  </si>
  <si>
    <t>1</t>
  </si>
  <si>
    <t>руб.</t>
  </si>
  <si>
    <t>шт.</t>
  </si>
  <si>
    <t>МКД</t>
  </si>
  <si>
    <t>зона АВР</t>
  </si>
  <si>
    <t>кол-во</t>
  </si>
  <si>
    <t>%</t>
  </si>
  <si>
    <t>дополнительный бюджет</t>
  </si>
  <si>
    <t>бюджет</t>
  </si>
  <si>
    <t>ед.</t>
  </si>
  <si>
    <t xml:space="preserve">№ </t>
  </si>
  <si>
    <t>кв.м</t>
  </si>
  <si>
    <t>водо-
отведения</t>
  </si>
  <si>
    <t>горячего 
водоснабжения</t>
  </si>
  <si>
    <t>холодного
водоснабжения</t>
  </si>
  <si>
    <t>газо-
снабжения</t>
  </si>
  <si>
    <t xml:space="preserve">тепло-
снабжения </t>
  </si>
  <si>
    <t>электро
снабжения</t>
  </si>
  <si>
    <t>электро-
снабжения</t>
  </si>
  <si>
    <t>Разработка ПД на проведение капитального ремонта общего имущества</t>
  </si>
  <si>
    <t>Ремонт аварийных строительных конструкций</t>
  </si>
  <si>
    <t>Ремонт фасадов</t>
  </si>
  <si>
    <t>Ремонт крыш</t>
  </si>
  <si>
    <t>Ремонт, замена, модернизация лифтов, ремонт лифтовых шахт, машинных и блочных помещений</t>
  </si>
  <si>
    <t>Ремонт подвальных помещений</t>
  </si>
  <si>
    <t>Ремонт систем противопо-
жарной защиты</t>
  </si>
  <si>
    <t>Ремонт фундаментов</t>
  </si>
  <si>
    <t>Ремонт внутридомовых инженерных систем</t>
  </si>
  <si>
    <t>в том числе за счет средств фонда капитального ремонта</t>
  </si>
  <si>
    <t>в том числе за счет средств государственной поддержки</t>
  </si>
  <si>
    <t>ВСЕГО</t>
  </si>
  <si>
    <t>в том числе площадь жилых и нежилых помещений</t>
  </si>
  <si>
    <t>всего</t>
  </si>
  <si>
    <t>послед-
него комплексно-го капитально-го ремон-
та (реконструк-ции) МКД</t>
  </si>
  <si>
    <t>ввода в эксплуата-цию МКД</t>
  </si>
  <si>
    <t>Способ формирова-
ния фонда капитального ремонта общего имущества
в МКД</t>
  </si>
  <si>
    <t>Год прове-
дения капиталь-
ного ремонта общего имущест-
ва
в МКД</t>
  </si>
  <si>
    <t>Разработка ПД на проведение капитального ремонта общего имущества в МКД -  электрика
предложение 3</t>
  </si>
  <si>
    <t>Разработка ПД на проведение капитального ремонта общего имущества в МКД  -  лифты
предложение 3</t>
  </si>
  <si>
    <t>Разработка ПД на проведение капитального ремонта общего имущества в МКД -  аварийные конструкции 
предложение 3</t>
  </si>
  <si>
    <t>Разработка ПД на проведение капитального ремонта общего имущества в МКД  -  Водоотведение
предложение 3</t>
  </si>
  <si>
    <t>Разработка ПД на проведение капитального ремонта общего имущества в МКД -  теплоснабжение
предложение 3</t>
  </si>
  <si>
    <t>Разработка ПД на проведение капитального ремонта общего имущества в МКД -  гвс
предложение 3</t>
  </si>
  <si>
    <t>Разработка ПД на проведение капитального ремонта общего имущества в МКД  - хвс
предложение 3</t>
  </si>
  <si>
    <t>Разработка ПД на проведение капитального ремонта общего имущества в МКД  -  газ
предложение 3</t>
  </si>
  <si>
    <t>Разработка ПД на проведение капитального ремонта общего имущества в МКД  - АППЗ
предложение 3</t>
  </si>
  <si>
    <t>Разработка ПД на проведение капитального ремонта общего имущества в МКД  - подвалы
предложение 3</t>
  </si>
  <si>
    <t>Разработка ПД на проведение капитального ремонта общего имущества в МКД  - фундаменты
предложение 3</t>
  </si>
  <si>
    <t>Новая корерктировка
Разработка ПД на проведение капитального ремонта общего имущества в МКД  - фасады
предложение 3</t>
  </si>
  <si>
    <t>Новая корерктировка
Разработка ПД на проведение капитального ремонта общего имущества в МКД  - крыши
предложение 3</t>
  </si>
  <si>
    <t>Перечень услуг и (или) работ по капитальному ремонту общего имущества в многоквартирных домах по видам</t>
  </si>
  <si>
    <t>Стоимость капитального ремонта</t>
  </si>
  <si>
    <t>Дата приватиза-
ции первого помещения</t>
  </si>
  <si>
    <t>Общая площадь</t>
  </si>
  <si>
    <t>Тип МКД</t>
  </si>
  <si>
    <t>Год</t>
  </si>
  <si>
    <t>Номер по РП</t>
  </si>
  <si>
    <t>Адрес МКД</t>
  </si>
  <si>
    <t>№ п/п</t>
  </si>
  <si>
    <t>удалила ТС - (слишком много тс получается)</t>
  </si>
  <si>
    <t>возможен синхрон по периодам в РП</t>
  </si>
  <si>
    <t>04.07.1991</t>
  </si>
  <si>
    <t>01.04.1993</t>
  </si>
  <si>
    <t>реализации региональной программы капитального ремонта общего имущества в многоквартирных домах в Санкт-Петербурге в 2027 году</t>
  </si>
  <si>
    <t>23.07.1992</t>
  </si>
  <si>
    <t>11.07.1991</t>
  </si>
  <si>
    <t>участки</t>
  </si>
  <si>
    <t>1995 г.</t>
  </si>
  <si>
    <t>01.10.1992</t>
  </si>
  <si>
    <t>10.09.1992</t>
  </si>
  <si>
    <t>17.09.1992</t>
  </si>
  <si>
    <t>08.04.1997</t>
  </si>
  <si>
    <t>12.01.1996</t>
  </si>
  <si>
    <t>11.01.1999</t>
  </si>
  <si>
    <t>01.02.2013</t>
  </si>
  <si>
    <t>Счет регионального оператора</t>
  </si>
  <si>
    <t>2027</t>
  </si>
  <si>
    <t xml:space="preserve">Рабочая </t>
  </si>
  <si>
    <t>Рабочая
(фильтр по 1)</t>
  </si>
  <si>
    <t>для расчета ПИР и СМР</t>
  </si>
  <si>
    <t>Район Санкт-Петербурга</t>
  </si>
  <si>
    <t>Количество 
МКД, ВСЕГО</t>
  </si>
  <si>
    <t>МКД,
СМР+ПД</t>
  </si>
  <si>
    <t>МКД,
только ПД</t>
  </si>
  <si>
    <t>СМР, всего</t>
  </si>
  <si>
    <t>ПД, 
всего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</si>
  <si>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</si>
  <si>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</si>
  <si>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</si>
  <si>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</si>
  <si>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</si>
  <si>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</si>
  <si>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</si>
  <si>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</si>
  <si>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</si>
  <si>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</si>
  <si>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</si>
  <si>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</si>
  <si>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</si>
  <si>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</si>
  <si>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</si>
  <si>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</si>
  <si>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</si>
  <si>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</si>
  <si>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</si>
  <si>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</si>
  <si>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</si>
  <si>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</si>
  <si>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</si>
  <si>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</si>
  <si>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</si>
  <si>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</si>
  <si>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</si>
  <si>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</si>
  <si>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</si>
  <si>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</si>
  <si>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</si>
  <si>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</si>
  <si>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</si>
  <si>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46</t>
  </si>
  <si>
    <t>47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</si>
  <si>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</si>
  <si>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</si>
  <si>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</si>
  <si>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</si>
  <si>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</si>
  <si>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</si>
  <si>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</si>
  <si>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</si>
  <si>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</si>
  <si>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</si>
  <si>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</si>
  <si>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</si>
  <si>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</si>
  <si>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</si>
  <si>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</si>
  <si>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</si>
  <si>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</si>
  <si>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</si>
  <si>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</si>
  <si>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</si>
  <si>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</si>
  <si>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</si>
  <si>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</si>
  <si>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</si>
  <si>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</si>
  <si>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</si>
  <si>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</si>
  <si>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</si>
  <si>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</si>
  <si>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</si>
  <si>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</si>
  <si>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</si>
  <si>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</si>
  <si>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</si>
  <si>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</si>
  <si>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</si>
  <si>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</si>
  <si>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</si>
  <si>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</si>
  <si>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Свод</t>
  </si>
  <si>
    <t xml:space="preserve">КРАТКОСРОЧНЫЙ ПЛАН </t>
  </si>
  <si>
    <t>656-р от 11.07.2025</t>
  </si>
  <si>
    <t>1991 г.</t>
  </si>
  <si>
    <t xml:space="preserve">Специальный счет ЖК </t>
  </si>
  <si>
    <t>1990 г.</t>
  </si>
  <si>
    <t>Беговая ул., д. 5 корп. 2 литера А</t>
  </si>
  <si>
    <t>027036, 027034, 027033, 026893, 027035, 026895, 026896, 026894</t>
  </si>
  <si>
    <t>Приморский пр., д. 141 корп. 2 литера А</t>
  </si>
  <si>
    <t>Приморский пр., д. 145 корп. 2 литера А</t>
  </si>
  <si>
    <t>026987, 026988, 026989, 026990</t>
  </si>
  <si>
    <t>027029, 027031, 027032, 027030</t>
  </si>
  <si>
    <t>Стародеревенская ул., д. 6 корп. 2 литера А</t>
  </si>
  <si>
    <t>Стародеревенская ул., д. 6 корп. 3 литера А</t>
  </si>
  <si>
    <t>11.01.1993</t>
  </si>
  <si>
    <t>027420, 027422, 027421, 027423</t>
  </si>
  <si>
    <t>027414, 027415, 027416, 027417, 027418, 027419</t>
  </si>
  <si>
    <t>Школьная ул., д. 104 корп. 2 литера А</t>
  </si>
  <si>
    <t>027096, 027095, 027097, 027098, 027094</t>
  </si>
  <si>
    <t>специальный счет ТСЖ</t>
  </si>
  <si>
    <t>Вид работ</t>
  </si>
  <si>
    <t>проект КП</t>
  </si>
  <si>
    <t>Разница</t>
  </si>
  <si>
    <t>Исключено</t>
  </si>
  <si>
    <t>Включено</t>
  </si>
  <si>
    <t>Стоимость работ, руб.</t>
  </si>
  <si>
    <t>Стоимость</t>
  </si>
  <si>
    <t>Ремонт системы электроснабжения</t>
  </si>
  <si>
    <t>Ремонт системы теплоснабжения</t>
  </si>
  <si>
    <t>Ремонт системы газоснабжения</t>
  </si>
  <si>
    <t>Ремонт системы холодного водоснабжения</t>
  </si>
  <si>
    <t>Ремонт системы горячего водоснабжения</t>
  </si>
  <si>
    <t>Ремонт системы водоотведения</t>
  </si>
  <si>
    <t>Ремонт систем АППЗ</t>
  </si>
  <si>
    <t>Ремонт Лифтов</t>
  </si>
  <si>
    <t>Итого СМР</t>
  </si>
  <si>
    <t>Разработка ПД</t>
  </si>
  <si>
    <t>Итого</t>
  </si>
  <si>
    <t>В том числе</t>
  </si>
  <si>
    <t>Фонд</t>
  </si>
  <si>
    <r>
      <rPr>
        <b/>
        <sz val="12"/>
        <rFont val="Times New Roman"/>
        <family val="1"/>
        <charset val="204"/>
      </rPr>
      <t xml:space="preserve">Сводные данные 
</t>
    </r>
    <r>
      <rPr>
        <sz val="12"/>
        <rFont val="Times New Roman"/>
        <family val="1"/>
        <charset val="204"/>
      </rPr>
      <t>по Краткосрочному плану реализации региональной программы 
в 2027 году</t>
    </r>
  </si>
  <si>
    <t>15.01.2001</t>
  </si>
  <si>
    <t>специальный счет ЖК</t>
  </si>
  <si>
    <t>Авиаконструкторов пр., д. 34 литера А</t>
  </si>
  <si>
    <t>Авиаконструкторов пр., д. 36 литера А</t>
  </si>
  <si>
    <t>Авиаконструкторов пр., д. 44 корп. 1 литера А</t>
  </si>
  <si>
    <t>12.01.2000</t>
  </si>
  <si>
    <t>035276, 035274, 035275</t>
  </si>
  <si>
    <t>35277, 35278, 35279</t>
  </si>
  <si>
    <t>Богатырский пр., д. 57 корп. 1 литера А</t>
  </si>
  <si>
    <t>Богатырский пр., д. 57, корп. 1, литера Б</t>
  </si>
  <si>
    <t>2421-1</t>
  </si>
  <si>
    <t>05.12.2001</t>
  </si>
  <si>
    <t>035322, 035323, 035324</t>
  </si>
  <si>
    <t>Богатырский пр., д. 57, корп. 1, литера В</t>
  </si>
  <si>
    <t>2421-2</t>
  </si>
  <si>
    <t>035523</t>
  </si>
  <si>
    <t>035794, 035795</t>
  </si>
  <si>
    <t>35140</t>
  </si>
  <si>
    <t>35354, 35353</t>
  </si>
  <si>
    <t>Гаккелевская ул., д. 22 корп. 1 литера А</t>
  </si>
  <si>
    <t>35358, 35359, 35330, 35361, 35266, 35267, 35268, 35269</t>
  </si>
  <si>
    <t>035334, 035333, 035335, 035336</t>
  </si>
  <si>
    <t>035817, 035818, 035819, 035820, 035821, 035822, 035823, 035824</t>
  </si>
  <si>
    <t>Комендантский пр., д. 23 корп. 1 литера А</t>
  </si>
  <si>
    <t>Комендантский пр., д. 34 корп. 1 литера Б</t>
  </si>
  <si>
    <t>Комендантский пр., д. 34 корп. 1 литера В</t>
  </si>
  <si>
    <t>01.12.2000</t>
  </si>
  <si>
    <t>Льва Мациевича пл., д. 1 литера А</t>
  </si>
  <si>
    <t>Льва Мациевича пл., д. 3 литера А</t>
  </si>
  <si>
    <t>035079, 035080, 035081</t>
  </si>
  <si>
    <t>387569, 387572, 387571</t>
  </si>
  <si>
    <t>Приморский пр., д. 143 корп. 2 литера А</t>
  </si>
  <si>
    <t>28.01.2002</t>
  </si>
  <si>
    <t>035025, 035024, 035023, 035022, 035021</t>
  </si>
  <si>
    <t>Савушкина ул., д. 138 литера А</t>
  </si>
  <si>
    <t>26.07.2002</t>
  </si>
  <si>
    <t>035374, 035375, 035376, 037377, 035378, 035379, 035380, 035381, 035382, 035383</t>
  </si>
  <si>
    <t>Серебристый б-р, д. 21 литера А</t>
  </si>
  <si>
    <t>Серебристый б-р, д. 23 корп. 2 литера А</t>
  </si>
  <si>
    <t>26.08.2004</t>
  </si>
  <si>
    <t>035808, 035807, 035627, 035625, 035809</t>
  </si>
  <si>
    <t>Торжковская ул., д. 13 корп. 1 литера А</t>
  </si>
  <si>
    <t>035388, 035385, 035389, 035387, 035386</t>
  </si>
  <si>
    <t>Шуваловский пр., д. 53 корп. 2 литера А</t>
  </si>
  <si>
    <t>035722, 035723</t>
  </si>
  <si>
    <t>35137, 35138, 
35139, 35182</t>
  </si>
  <si>
    <t>рассрочка</t>
  </si>
  <si>
    <t>1255-р от 28.11.2025</t>
  </si>
  <si>
    <t xml:space="preserve">Новая корерктировка
Разработка ПД на проведение капитального ремонта общего имущества в МКД  - крыши
</t>
  </si>
  <si>
    <t xml:space="preserve">Новая корерктировка
Разработка ПД на проведение капитального ремонта общего имущества в МКД  - фасады
</t>
  </si>
  <si>
    <t xml:space="preserve">Разработка ПД на проведение капитального ремонта общего имущества в МКД  - фундаменты
</t>
  </si>
  <si>
    <t xml:space="preserve">Разработка ПД на проведение капитального ремонта общего имущества в МКД  - подвалы
</t>
  </si>
  <si>
    <t xml:space="preserve">Разработка ПД на проведение капитального ремонта общего имущества в МКД  - АППЗ
</t>
  </si>
  <si>
    <t xml:space="preserve">Разработка ПД на проведение капитального ремонта общего имущества в МКД  -  газ
</t>
  </si>
  <si>
    <t xml:space="preserve">Разработка ПД на проведение капитального ремонта общего имущества в МКД  - хвс
</t>
  </si>
  <si>
    <t xml:space="preserve">Разработка ПД на проведение капитального ремонта общего имущества в МКД -  гвс
</t>
  </si>
  <si>
    <t xml:space="preserve">Разработка ПД на проведение капитального ремонта общего имущества в МКД -  теплоснабжение
</t>
  </si>
  <si>
    <t xml:space="preserve">Разработка ПД на проведение капитального ремонта общего имущества в МКД  -  Водоотведение
</t>
  </si>
  <si>
    <t xml:space="preserve">Разработка ПД на проведение капитального ремонта общего имущества в МКД -  аварийные конструкции 
</t>
  </si>
  <si>
    <t xml:space="preserve">Разработка ПД на проведение капитального ремонта общего имущества в МКД  -  лифты
</t>
  </si>
  <si>
    <t xml:space="preserve">Разработка ПД на проведение капитального ремонта общего имущества в МКД -  электрика
</t>
  </si>
  <si>
    <t>для КП 2027</t>
  </si>
  <si>
    <t>035094, 035095, 035096, 035097, 035098, 035099</t>
  </si>
  <si>
    <t>034837, 034836, 035203, 035202, 035201, 035200, 035199</t>
  </si>
  <si>
    <t>34830, 34829, 34831</t>
  </si>
  <si>
    <t>Туристская ул., д. 4 корп. 1 литера А</t>
  </si>
  <si>
    <t>035186, 035188, 035189, 035187, 035185</t>
  </si>
  <si>
    <t>034898, 034899, 034900, 034901, 034902, 034903, 035102, 035103, 035104, 035105</t>
  </si>
  <si>
    <t>АВР</t>
  </si>
  <si>
    <t>ВО</t>
  </si>
  <si>
    <t>ГВС</t>
  </si>
  <si>
    <t>ЛИФТ</t>
  </si>
  <si>
    <t>ЭС</t>
  </si>
  <si>
    <t>ТС</t>
  </si>
  <si>
    <t>ГАЗ</t>
  </si>
  <si>
    <t>ХВС</t>
  </si>
  <si>
    <t>ФУН</t>
  </si>
  <si>
    <t>АППЗ</t>
  </si>
  <si>
    <t>Подвал</t>
  </si>
  <si>
    <t>КР</t>
  </si>
  <si>
    <t>ФАС</t>
  </si>
  <si>
    <t>270-р от 25.03.2026</t>
  </si>
  <si>
    <t>пос. Лисий Нос, Раздельный пр., д. 44, литера А</t>
  </si>
  <si>
    <t>01.11.1996</t>
  </si>
  <si>
    <t xml:space="preserve">Приморский район </t>
  </si>
  <si>
    <t>K</t>
  </si>
  <si>
    <t xml:space="preserve">                                -    </t>
  </si>
  <si>
    <t>в ред. расп. ЖК от 25.03.2026 № 270-р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</si>
</sst>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0;[Red]0"/>
    <numFmt numFmtId="165" formatCode="#,##0.00;[Red]#,##0.00"/>
    <numFmt numFmtId="166" formatCode="#,##0_ ;\-#,##0\ "/>
    <numFmt numFmtId="167" formatCode="0_ ;\-0\ "/>
    <numFmt numFmtId="168" formatCode="#,##0.00_ ;\-#,##0.00\ "/>
    <numFmt numFmtId="169" formatCode="_-* #,##0.00\ _₽_-;\-* #,##0.00\ _₽_-;_-* \-??\ _₽_-;_-@_-"/>
    <numFmt numFmtId="170" formatCode="#,##0.000"/>
    <numFmt numFmtId="171" formatCode="_-* #,##0\ _₽_-;\-* #,##0\ _₽_-;_-* &quot;-&quot;??\ _₽_-;_-@_-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9"/>
      <name val="Arial Narrow"/>
      <family val="2"/>
      <charset val="204"/>
    </font>
    <font>
      <sz val="12"/>
      <name val="Arial Narrow"/>
      <family val="2"/>
      <charset val="204"/>
    </font>
    <font>
      <sz val="9"/>
      <color rgb="FF0070C0"/>
      <name val="Arial Narrow"/>
      <family val="2"/>
      <charset val="204"/>
    </font>
    <font>
      <b/>
      <sz val="9"/>
      <name val="Arial Narrow"/>
      <family val="2"/>
      <charset val="204"/>
    </font>
    <font>
      <sz val="11"/>
      <color indexed="8"/>
      <name val="Calibri"/>
      <family val="2"/>
    </font>
    <font>
      <sz val="8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b/>
      <sz val="48"/>
      <name val="Arial Narrow"/>
      <family val="2"/>
      <charset val="204"/>
    </font>
    <font>
      <sz val="15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sz val="10"/>
      <name val="Arial Cyr"/>
      <charset val="204"/>
    </font>
    <font>
      <sz val="13"/>
      <name val="Times New Roman"/>
      <family val="1"/>
      <charset val="204"/>
    </font>
    <font>
      <b/>
      <sz val="12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 applyNumberFormat="0" applyFill="0" applyBorder="0" applyProtection="0"/>
    <xf numFmtId="43" fontId="1" fillId="0" borderId="0" applyFont="0" applyFill="0" applyBorder="0" applyAlignment="0" applyProtection="0"/>
    <xf numFmtId="0" fontId="13" fillId="0" borderId="0"/>
    <xf numFmtId="0" fontId="27" fillId="0" borderId="0"/>
    <xf numFmtId="43" fontId="1" fillId="0" borderId="0" applyFont="0" applyFill="0" applyBorder="0" applyAlignment="0" applyProtection="0"/>
  </cellStyleXfs>
  <cellXfs count="407">
    <xf numFmtId="0" fontId="0" fillId="0" borderId="0" xfId="0"/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protection locked="0"/>
    </xf>
    <xf numFmtId="2" fontId="2" fillId="0" borderId="0" xfId="0" applyNumberFormat="1" applyFont="1" applyFill="1" applyAlignment="1" applyProtection="1"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right"/>
      <protection locked="0"/>
    </xf>
    <xf numFmtId="164" fontId="4" fillId="0" borderId="0" xfId="0" applyNumberFormat="1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right"/>
      <protection locked="0"/>
    </xf>
    <xf numFmtId="164" fontId="2" fillId="0" borderId="0" xfId="0" applyNumberFormat="1" applyFont="1" applyFill="1" applyAlignment="1" applyProtection="1">
      <alignment horizontal="center"/>
      <protection locked="0"/>
    </xf>
    <xf numFmtId="164" fontId="2" fillId="0" borderId="0" xfId="1" applyNumberFormat="1" applyFont="1" applyFill="1" applyAlignment="1" applyProtection="1">
      <alignment horizontal="center"/>
      <protection locked="0"/>
    </xf>
    <xf numFmtId="43" fontId="3" fillId="0" borderId="0" xfId="1" applyFont="1" applyFill="1" applyAlignment="1" applyProtection="1">
      <alignment horizontal="right"/>
      <protection locked="0"/>
    </xf>
    <xf numFmtId="3" fontId="3" fillId="0" borderId="0" xfId="0" applyNumberFormat="1" applyFont="1" applyFill="1" applyAlignment="1" applyProtection="1">
      <alignment horizontal="center" wrapText="1"/>
      <protection locked="0"/>
    </xf>
    <xf numFmtId="164" fontId="3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right"/>
      <protection locked="0"/>
    </xf>
    <xf numFmtId="43" fontId="3" fillId="0" borderId="0" xfId="1" applyFont="1" applyFill="1" applyAlignment="1" applyProtection="1">
      <protection locked="0"/>
    </xf>
    <xf numFmtId="164" fontId="4" fillId="0" borderId="0" xfId="0" applyNumberFormat="1" applyFont="1" applyFill="1" applyAlignment="1" applyProtection="1">
      <alignment horizontal="center" wrapText="1"/>
      <protection locked="0"/>
    </xf>
    <xf numFmtId="3" fontId="3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right"/>
    </xf>
    <xf numFmtId="14" fontId="3" fillId="0" borderId="0" xfId="0" applyNumberFormat="1" applyFont="1" applyFill="1" applyAlignment="1" applyProtection="1">
      <alignment horizontal="center"/>
      <protection locked="0"/>
    </xf>
    <xf numFmtId="43" fontId="3" fillId="0" borderId="0" xfId="1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NumberFormat="1" applyFont="1" applyFill="1" applyAlignment="1" applyProtection="1">
      <alignment horizontal="center"/>
      <protection locked="0"/>
    </xf>
    <xf numFmtId="4" fontId="2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left" wrapText="1"/>
      <protection locked="0"/>
    </xf>
    <xf numFmtId="3" fontId="2" fillId="0" borderId="0" xfId="0" applyNumberFormat="1" applyFont="1" applyFill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43" fontId="3" fillId="0" borderId="0" xfId="0" applyNumberFormat="1" applyFont="1" applyFill="1" applyAlignment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3" fontId="4" fillId="0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43" fontId="2" fillId="0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1" xfId="1" applyNumberFormat="1" applyFont="1" applyFill="1" applyBorder="1" applyAlignment="1" applyProtection="1">
      <alignment horizontal="center"/>
      <protection locked="0"/>
    </xf>
    <xf numFmtId="43" fontId="2" fillId="0" borderId="1" xfId="0" applyNumberFormat="1" applyFont="1" applyFill="1" applyBorder="1" applyAlignment="1" applyProtection="1">
      <protection locked="0"/>
    </xf>
    <xf numFmtId="3" fontId="3" fillId="0" borderId="1" xfId="0" applyNumberFormat="1" applyFont="1" applyFill="1" applyBorder="1" applyAlignment="1" applyProtection="1">
      <alignment horizontal="center" wrapText="1"/>
      <protection locked="0"/>
    </xf>
    <xf numFmtId="4" fontId="7" fillId="0" borderId="1" xfId="0" applyNumberFormat="1" applyFont="1" applyFill="1" applyBorder="1" applyAlignment="1" applyProtection="1">
      <alignment horizontal="right"/>
      <protection locked="0"/>
    </xf>
    <xf numFmtId="164" fontId="7" fillId="0" borderId="1" xfId="0" applyNumberFormat="1" applyFont="1" applyFill="1" applyBorder="1" applyAlignment="1" applyProtection="1">
      <alignment horizontal="center"/>
      <protection locked="0"/>
    </xf>
    <xf numFmtId="164" fontId="7" fillId="0" borderId="1" xfId="0" applyNumberFormat="1" applyFont="1" applyFill="1" applyBorder="1" applyAlignment="1" applyProtection="1">
      <alignment horizontal="center" wrapText="1"/>
      <protection locked="0"/>
    </xf>
    <xf numFmtId="165" fontId="7" fillId="0" borderId="1" xfId="1" applyNumberFormat="1" applyFont="1" applyFill="1" applyBorder="1" applyAlignment="1" applyProtection="1">
      <alignment horizontal="right"/>
    </xf>
    <xf numFmtId="14" fontId="3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3" fontId="7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 applyProtection="1">
      <alignment horizontal="right"/>
      <protection locked="0"/>
    </xf>
    <xf numFmtId="0" fontId="9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protection locked="0"/>
    </xf>
    <xf numFmtId="4" fontId="4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43" fontId="4" fillId="0" borderId="1" xfId="1" applyFont="1" applyFill="1" applyBorder="1" applyAlignment="1" applyProtection="1">
      <protection locked="0"/>
    </xf>
    <xf numFmtId="3" fontId="4" fillId="0" borderId="1" xfId="0" applyNumberFormat="1" applyFont="1" applyFill="1" applyBorder="1" applyAlignment="1" applyProtection="1">
      <alignment horizontal="center" wrapText="1"/>
      <protection locked="0"/>
    </xf>
    <xf numFmtId="4" fontId="4" fillId="0" borderId="1" xfId="0" applyNumberFormat="1" applyFont="1" applyFill="1" applyBorder="1" applyAlignment="1" applyProtection="1">
      <alignment horizontal="right" wrapText="1"/>
      <protection locked="0"/>
    </xf>
    <xf numFmtId="14" fontId="4" fillId="0" borderId="1" xfId="0" applyNumberFormat="1" applyFont="1" applyFill="1" applyBorder="1" applyAlignment="1" applyProtection="1">
      <alignment horizontal="center"/>
      <protection locked="0"/>
    </xf>
    <xf numFmtId="4" fontId="4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protection locked="0"/>
    </xf>
    <xf numFmtId="164" fontId="4" fillId="0" borderId="1" xfId="0" applyNumberFormat="1" applyFont="1" applyFill="1" applyBorder="1" applyAlignment="1" applyProtection="1">
      <alignment horizontal="center" wrapText="1"/>
      <protection locked="0"/>
    </xf>
    <xf numFmtId="43" fontId="3" fillId="0" borderId="0" xfId="0" applyNumberFormat="1" applyFont="1" applyFill="1" applyBorder="1" applyAlignment="1" applyProtection="1">
      <protection locked="0"/>
    </xf>
    <xf numFmtId="43" fontId="3" fillId="0" borderId="0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43" fontId="3" fillId="0" borderId="0" xfId="0" applyNumberFormat="1" applyFont="1" applyFill="1" applyAlignment="1" applyProtection="1">
      <alignment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3" fontId="4" fillId="0" borderId="1" xfId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Fill="1" applyBorder="1" applyAlignment="1" applyProtection="1">
      <alignment horizontal="center" wrapText="1"/>
      <protection locked="0"/>
    </xf>
    <xf numFmtId="164" fontId="12" fillId="3" borderId="1" xfId="1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12" fillId="0" borderId="0" xfId="0" applyFont="1" applyFill="1" applyBorder="1" applyAlignment="1" applyProtection="1">
      <protection locked="0"/>
    </xf>
    <xf numFmtId="43" fontId="4" fillId="0" borderId="1" xfId="1" applyFont="1" applyFill="1" applyBorder="1" applyAlignment="1" applyProtection="1">
      <alignment horizontal="right" wrapText="1"/>
      <protection locked="0"/>
    </xf>
    <xf numFmtId="43" fontId="4" fillId="0" borderId="1" xfId="1" applyFont="1" applyFill="1" applyBorder="1" applyAlignment="1" applyProtection="1">
      <alignment horizontal="right" wrapText="1"/>
    </xf>
    <xf numFmtId="4" fontId="4" fillId="0" borderId="1" xfId="0" applyNumberFormat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/>
      <protection locked="0"/>
    </xf>
    <xf numFmtId="43" fontId="4" fillId="0" borderId="1" xfId="1" applyFont="1" applyFill="1" applyBorder="1" applyAlignment="1" applyProtection="1">
      <alignment horizontal="center" wrapText="1"/>
      <protection locked="0"/>
    </xf>
    <xf numFmtId="4" fontId="7" fillId="0" borderId="1" xfId="1" applyNumberFormat="1" applyFont="1" applyFill="1" applyBorder="1" applyAlignment="1" applyProtection="1">
      <alignment horizontal="right"/>
      <protection locked="0"/>
    </xf>
    <xf numFmtId="164" fontId="7" fillId="0" borderId="1" xfId="1" applyNumberFormat="1" applyFont="1" applyFill="1" applyBorder="1" applyAlignment="1" applyProtection="1">
      <alignment horizontal="center"/>
      <protection locked="0"/>
    </xf>
    <xf numFmtId="3" fontId="7" fillId="0" borderId="1" xfId="1" applyNumberFormat="1" applyFont="1" applyFill="1" applyBorder="1" applyAlignment="1" applyProtection="1">
      <alignment horizontal="center" wrapText="1"/>
      <protection locked="0"/>
    </xf>
    <xf numFmtId="165" fontId="7" fillId="0" borderId="1" xfId="1" applyNumberFormat="1" applyFont="1" applyFill="1" applyBorder="1" applyAlignment="1" applyProtection="1">
      <protection locked="0"/>
    </xf>
    <xf numFmtId="43" fontId="7" fillId="0" borderId="1" xfId="1" applyFont="1" applyFill="1" applyBorder="1" applyAlignment="1" applyProtection="1">
      <alignment horizontal="right"/>
      <protection locked="0"/>
    </xf>
    <xf numFmtId="3" fontId="7" fillId="0" borderId="1" xfId="1" applyNumberFormat="1" applyFont="1" applyFill="1" applyBorder="1" applyAlignment="1" applyProtection="1">
      <alignment horizontal="center"/>
      <protection locked="0"/>
    </xf>
    <xf numFmtId="167" fontId="7" fillId="0" borderId="1" xfId="1" applyNumberFormat="1" applyFont="1" applyFill="1" applyBorder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NumberFormat="1" applyFont="1" applyFill="1" applyBorder="1" applyAlignment="1" applyProtection="1">
      <alignment horizontal="center" wrapText="1"/>
      <protection locked="0"/>
    </xf>
    <xf numFmtId="43" fontId="4" fillId="0" borderId="1" xfId="0" applyNumberFormat="1" applyFont="1" applyFill="1" applyBorder="1" applyAlignment="1" applyProtection="1">
      <alignment horizontal="center" wrapText="1"/>
      <protection locked="0"/>
    </xf>
    <xf numFmtId="4" fontId="7" fillId="0" borderId="1" xfId="0" applyNumberFormat="1" applyFont="1" applyFill="1" applyBorder="1" applyAlignment="1" applyProtection="1">
      <alignment horizontal="left" wrapText="1"/>
      <protection locked="0"/>
    </xf>
    <xf numFmtId="49" fontId="7" fillId="0" borderId="1" xfId="0" applyNumberFormat="1" applyFont="1" applyFill="1" applyBorder="1" applyAlignment="1" applyProtection="1">
      <alignment horizontal="center" wrapText="1"/>
      <protection locked="0"/>
    </xf>
    <xf numFmtId="43" fontId="7" fillId="0" borderId="1" xfId="1" applyFont="1" applyFill="1" applyBorder="1" applyAlignment="1" applyProtection="1">
      <alignment horizontal="center"/>
      <protection locked="0"/>
    </xf>
    <xf numFmtId="43" fontId="7" fillId="0" borderId="1" xfId="1" applyFont="1" applyFill="1" applyBorder="1" applyAlignment="1" applyProtection="1">
      <alignment horizontal="center"/>
    </xf>
    <xf numFmtId="3" fontId="8" fillId="0" borderId="1" xfId="0" applyNumberFormat="1" applyFont="1" applyFill="1" applyBorder="1" applyAlignment="1" applyProtection="1">
      <protection locked="0"/>
    </xf>
    <xf numFmtId="166" fontId="7" fillId="0" borderId="1" xfId="1" applyNumberFormat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wrapText="1"/>
      <protection locked="0"/>
    </xf>
    <xf numFmtId="3" fontId="4" fillId="0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protection locked="0"/>
    </xf>
    <xf numFmtId="4" fontId="4" fillId="0" borderId="1" xfId="0" applyNumberFormat="1" applyFont="1" applyFill="1" applyBorder="1" applyAlignment="1" applyProtection="1">
      <alignment horizontal="right"/>
      <protection locked="0"/>
    </xf>
    <xf numFmtId="4" fontId="9" fillId="0" borderId="0" xfId="0" applyNumberFormat="1" applyFont="1" applyFill="1" applyBorder="1" applyAlignment="1" applyProtection="1">
      <alignment horizontal="right" wrapText="1"/>
      <protection locked="0"/>
    </xf>
    <xf numFmtId="4" fontId="4" fillId="0" borderId="1" xfId="0" applyNumberFormat="1" applyFont="1" applyFill="1" applyBorder="1" applyAlignment="1" applyProtection="1">
      <alignment horizontal="center" wrapText="1"/>
      <protection locked="0"/>
    </xf>
    <xf numFmtId="169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43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Fill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2" fontId="3" fillId="0" borderId="0" xfId="0" applyNumberFormat="1" applyFont="1" applyFill="1" applyAlignment="1" applyProtection="1">
      <alignment horizontal="center" vertical="center"/>
      <protection locked="0"/>
    </xf>
    <xf numFmtId="49" fontId="5" fillId="2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2" fontId="2" fillId="0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17" fillId="0" borderId="0" xfId="0" applyFont="1" applyFill="1" applyAlignment="1" applyProtection="1">
      <alignment horizontal="center"/>
      <protection locked="0"/>
    </xf>
    <xf numFmtId="4" fontId="17" fillId="0" borderId="0" xfId="0" applyNumberFormat="1" applyFont="1" applyFill="1" applyAlignment="1" applyProtection="1">
      <alignment horizontal="center"/>
      <protection locked="0"/>
    </xf>
    <xf numFmtId="164" fontId="17" fillId="0" borderId="0" xfId="0" applyNumberFormat="1" applyFont="1" applyFill="1" applyAlignment="1" applyProtection="1">
      <alignment horizontal="center"/>
      <protection locked="0"/>
    </xf>
    <xf numFmtId="164" fontId="17" fillId="0" borderId="0" xfId="1" applyNumberFormat="1" applyFont="1" applyFill="1" applyAlignment="1" applyProtection="1">
      <alignment horizontal="center"/>
      <protection locked="0"/>
    </xf>
    <xf numFmtId="3" fontId="17" fillId="0" borderId="0" xfId="0" applyNumberFormat="1" applyFont="1" applyFill="1" applyAlignment="1" applyProtection="1">
      <alignment horizontal="center" wrapText="1"/>
      <protection locked="0"/>
    </xf>
    <xf numFmtId="164" fontId="18" fillId="0" borderId="0" xfId="0" applyNumberFormat="1" applyFont="1" applyFill="1" applyAlignment="1" applyProtection="1">
      <alignment horizontal="center"/>
      <protection locked="0"/>
    </xf>
    <xf numFmtId="43" fontId="17" fillId="0" borderId="0" xfId="1" applyFont="1" applyFill="1" applyAlignment="1" applyProtection="1">
      <protection locked="0"/>
    </xf>
    <xf numFmtId="43" fontId="17" fillId="0" borderId="0" xfId="1" applyFont="1" applyFill="1" applyAlignment="1" applyProtection="1">
      <alignment horizontal="center"/>
      <protection locked="0"/>
    </xf>
    <xf numFmtId="3" fontId="18" fillId="0" borderId="0" xfId="0" applyNumberFormat="1" applyFont="1" applyFill="1" applyAlignment="1" applyProtection="1">
      <alignment horizontal="center"/>
      <protection locked="0"/>
    </xf>
    <xf numFmtId="4" fontId="17" fillId="0" borderId="0" xfId="0" applyNumberFormat="1" applyFont="1" applyFill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3" fontId="5" fillId="2" borderId="0" xfId="0" applyNumberFormat="1" applyFont="1" applyFill="1" applyBorder="1" applyAlignment="1" applyProtection="1">
      <alignment horizontal="center"/>
      <protection locked="0"/>
    </xf>
    <xf numFmtId="3" fontId="5" fillId="0" borderId="0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Alignment="1" applyProtection="1">
      <protection locked="0"/>
    </xf>
    <xf numFmtId="0" fontId="17" fillId="0" borderId="0" xfId="0" applyFont="1" applyFill="1" applyAlignment="1" applyProtection="1">
      <alignment wrapText="1"/>
      <protection locked="0"/>
    </xf>
    <xf numFmtId="49" fontId="3" fillId="0" borderId="0" xfId="0" applyNumberFormat="1" applyFont="1" applyFill="1" applyAlignment="1" applyProtection="1">
      <protection locked="0"/>
    </xf>
    <xf numFmtId="164" fontId="3" fillId="0" borderId="0" xfId="1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protection locked="0"/>
    </xf>
    <xf numFmtId="3" fontId="5" fillId="2" borderId="0" xfId="0" applyNumberFormat="1" applyFont="1" applyFill="1" applyBorder="1" applyAlignment="1" applyProtection="1">
      <alignment horizontal="left"/>
      <protection locked="0"/>
    </xf>
    <xf numFmtId="43" fontId="19" fillId="0" borderId="0" xfId="1" applyFont="1" applyFill="1" applyAlignment="1" applyProtection="1">
      <alignment wrapText="1"/>
      <protection locked="0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43" fontId="3" fillId="0" borderId="0" xfId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 applyProtection="1">
      <alignment wrapText="1"/>
      <protection locked="0"/>
    </xf>
    <xf numFmtId="49" fontId="20" fillId="0" borderId="0" xfId="0" applyNumberFormat="1" applyFont="1" applyFill="1" applyAlignment="1" applyProtection="1">
      <protection locked="0"/>
    </xf>
    <xf numFmtId="0" fontId="20" fillId="0" borderId="0" xfId="0" applyFont="1" applyFill="1" applyAlignment="1" applyProtection="1">
      <protection locked="0"/>
    </xf>
    <xf numFmtId="164" fontId="20" fillId="0" borderId="0" xfId="0" applyNumberFormat="1" applyFont="1" applyFill="1" applyAlignment="1" applyProtection="1">
      <alignment horizontal="center"/>
      <protection locked="0"/>
    </xf>
    <xf numFmtId="164" fontId="20" fillId="0" borderId="0" xfId="1" applyNumberFormat="1" applyFont="1" applyFill="1" applyAlignment="1" applyProtection="1">
      <alignment horizontal="center"/>
      <protection locked="0"/>
    </xf>
    <xf numFmtId="43" fontId="20" fillId="0" borderId="0" xfId="1" applyFont="1" applyFill="1" applyAlignment="1" applyProtection="1">
      <protection locked="0"/>
    </xf>
    <xf numFmtId="3" fontId="20" fillId="0" borderId="0" xfId="0" applyNumberFormat="1" applyFont="1" applyFill="1" applyAlignment="1" applyProtection="1">
      <alignment horizontal="center" wrapText="1"/>
      <protection locked="0"/>
    </xf>
    <xf numFmtId="164" fontId="10" fillId="0" borderId="0" xfId="0" applyNumberFormat="1" applyFont="1" applyFill="1" applyAlignment="1" applyProtection="1">
      <alignment horizontal="center"/>
      <protection locked="0"/>
    </xf>
    <xf numFmtId="4" fontId="10" fillId="0" borderId="0" xfId="0" applyNumberFormat="1" applyFont="1" applyFill="1" applyAlignment="1" applyProtection="1">
      <alignment horizontal="left"/>
      <protection locked="0"/>
    </xf>
    <xf numFmtId="3" fontId="9" fillId="0" borderId="0" xfId="0" applyNumberFormat="1" applyFont="1" applyFill="1" applyBorder="1" applyAlignment="1" applyProtection="1">
      <alignment horizontal="center" wrapText="1"/>
      <protection locked="0"/>
    </xf>
    <xf numFmtId="170" fontId="2" fillId="0" borderId="0" xfId="0" applyNumberFormat="1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wrapText="1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5" fillId="0" borderId="0" xfId="0" applyFont="1" applyFill="1" applyAlignment="1">
      <alignment horizontal="center" vertical="center" wrapText="1"/>
    </xf>
    <xf numFmtId="171" fontId="14" fillId="0" borderId="0" xfId="1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/>
    </xf>
    <xf numFmtId="171" fontId="14" fillId="0" borderId="0" xfId="1" applyNumberFormat="1" applyFont="1" applyFill="1" applyAlignment="1">
      <alignment horizontal="center" vertical="center"/>
    </xf>
    <xf numFmtId="43" fontId="7" fillId="0" borderId="1" xfId="0" applyNumberFormat="1" applyFont="1" applyFill="1" applyBorder="1" applyAlignment="1" applyProtection="1">
      <alignment horizontal="center"/>
      <protection locked="0"/>
    </xf>
    <xf numFmtId="43" fontId="4" fillId="3" borderId="1" xfId="0" applyNumberFormat="1" applyFont="1" applyFill="1" applyBorder="1" applyAlignment="1" applyProtection="1">
      <alignment horizontal="center"/>
      <protection locked="0"/>
    </xf>
    <xf numFmtId="4" fontId="3" fillId="0" borderId="1" xfId="0" applyNumberFormat="1" applyFont="1" applyFill="1" applyBorder="1" applyAlignment="1" applyProtection="1">
      <alignment horizontal="center" wrapText="1"/>
      <protection locked="0"/>
    </xf>
    <xf numFmtId="165" fontId="3" fillId="0" borderId="1" xfId="0" applyNumberFormat="1" applyFont="1" applyFill="1" applyBorder="1" applyAlignment="1" applyProtection="1">
      <alignment horizontal="center" wrapText="1"/>
      <protection locked="0"/>
    </xf>
    <xf numFmtId="165" fontId="3" fillId="0" borderId="0" xfId="0" applyNumberFormat="1" applyFont="1" applyFill="1" applyAlignment="1" applyProtection="1"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171" fontId="14" fillId="0" borderId="0" xfId="1" applyNumberFormat="1" applyFont="1" applyFill="1" applyAlignment="1" applyProtection="1">
      <alignment horizontal="center" vertical="center" wrapText="1"/>
      <protection locked="0"/>
    </xf>
    <xf numFmtId="49" fontId="14" fillId="0" borderId="0" xfId="0" applyNumberFormat="1" applyFont="1" applyFill="1" applyAlignment="1" applyProtection="1">
      <alignment horizontal="center" vertical="center"/>
      <protection locked="0"/>
    </xf>
    <xf numFmtId="171" fontId="14" fillId="0" borderId="0" xfId="1" applyNumberFormat="1" applyFont="1" applyFill="1" applyAlignment="1" applyProtection="1">
      <alignment horizontal="center" vertical="center"/>
      <protection locked="0"/>
    </xf>
    <xf numFmtId="165" fontId="7" fillId="0" borderId="1" xfId="1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4" fontId="0" fillId="0" borderId="0" xfId="0" applyNumberFormat="1" applyProtection="1">
      <protection locked="0"/>
    </xf>
    <xf numFmtId="3" fontId="4" fillId="0" borderId="1" xfId="1" applyNumberFormat="1" applyFont="1" applyFill="1" applyBorder="1" applyAlignment="1" applyProtection="1">
      <alignment horizontal="center" wrapText="1"/>
      <protection locked="0"/>
    </xf>
    <xf numFmtId="43" fontId="4" fillId="0" borderId="1" xfId="1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right" wrapText="1"/>
      <protection locked="0"/>
    </xf>
    <xf numFmtId="4" fontId="4" fillId="0" borderId="1" xfId="1" applyNumberFormat="1" applyFont="1" applyFill="1" applyBorder="1" applyAlignment="1" applyProtection="1">
      <alignment horizontal="right"/>
      <protection locked="0"/>
    </xf>
    <xf numFmtId="0" fontId="4" fillId="0" borderId="1" xfId="0" applyFont="1" applyFill="1" applyBorder="1" applyAlignment="1">
      <alignment wrapText="1"/>
    </xf>
    <xf numFmtId="3" fontId="4" fillId="0" borderId="1" xfId="1" applyNumberFormat="1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>
      <alignment horizontal="left" wrapText="1"/>
    </xf>
    <xf numFmtId="164" fontId="4" fillId="0" borderId="1" xfId="1" applyNumberFormat="1" applyFont="1" applyFill="1" applyBorder="1" applyAlignment="1" applyProtection="1">
      <alignment horizontal="center"/>
      <protection locked="0"/>
    </xf>
    <xf numFmtId="4" fontId="4" fillId="0" borderId="1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43" fontId="0" fillId="0" borderId="0" xfId="1" applyFont="1" applyProtection="1">
      <protection locked="0"/>
    </xf>
    <xf numFmtId="4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4" fontId="0" fillId="0" borderId="0" xfId="0" applyNumberFormat="1"/>
    <xf numFmtId="43" fontId="0" fillId="0" borderId="0" xfId="1" applyFont="1"/>
    <xf numFmtId="167" fontId="4" fillId="0" borderId="1" xfId="0" applyNumberFormat="1" applyFont="1" applyFill="1" applyBorder="1" applyAlignment="1" applyProtection="1">
      <alignment horizontal="center" wrapText="1"/>
      <protection locked="0"/>
    </xf>
    <xf numFmtId="165" fontId="4" fillId="0" borderId="1" xfId="1" applyNumberFormat="1" applyFont="1" applyFill="1" applyBorder="1" applyAlignment="1" applyProtection="1">
      <alignment horizontal="right"/>
      <protection locked="0"/>
    </xf>
    <xf numFmtId="168" fontId="4" fillId="0" borderId="1" xfId="1" applyNumberFormat="1" applyFont="1" applyFill="1" applyBorder="1" applyAlignment="1" applyProtection="1">
      <alignment horizontal="center"/>
      <protection locked="0"/>
    </xf>
    <xf numFmtId="167" fontId="4" fillId="0" borderId="1" xfId="1" applyNumberFormat="1" applyFont="1" applyFill="1" applyBorder="1" applyAlignment="1" applyProtection="1">
      <alignment horizontal="center"/>
      <protection locked="0"/>
    </xf>
    <xf numFmtId="165" fontId="4" fillId="0" borderId="1" xfId="1" applyNumberFormat="1" applyFont="1" applyFill="1" applyBorder="1" applyAlignment="1" applyProtection="1">
      <protection locked="0"/>
    </xf>
    <xf numFmtId="166" fontId="4" fillId="0" borderId="1" xfId="1" applyNumberFormat="1" applyFont="1" applyFill="1" applyBorder="1" applyAlignment="1" applyProtection="1">
      <alignment horizontal="center"/>
      <protection locked="0"/>
    </xf>
    <xf numFmtId="168" fontId="4" fillId="0" borderId="1" xfId="1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3" fontId="4" fillId="0" borderId="1" xfId="0" applyNumberFormat="1" applyFont="1" applyBorder="1" applyAlignment="1" applyProtection="1">
      <alignment horizontal="center" wrapText="1"/>
      <protection locked="0"/>
    </xf>
    <xf numFmtId="165" fontId="4" fillId="0" borderId="1" xfId="1" applyNumberFormat="1" applyFont="1" applyBorder="1" applyAlignment="1" applyProtection="1">
      <alignment horizontal="right"/>
      <protection locked="0"/>
    </xf>
    <xf numFmtId="3" fontId="4" fillId="0" borderId="1" xfId="1" applyNumberFormat="1" applyFont="1" applyBorder="1" applyAlignment="1" applyProtection="1">
      <alignment horizontal="center"/>
      <protection locked="0"/>
    </xf>
    <xf numFmtId="164" fontId="4" fillId="0" borderId="1" xfId="1" applyNumberFormat="1" applyFont="1" applyBorder="1" applyAlignment="1" applyProtection="1">
      <alignment horizontal="center"/>
      <protection locked="0"/>
    </xf>
    <xf numFmtId="3" fontId="4" fillId="0" borderId="1" xfId="1" applyNumberFormat="1" applyFont="1" applyBorder="1" applyAlignment="1" applyProtection="1">
      <alignment horizontal="center" wrapText="1"/>
      <protection locked="0"/>
    </xf>
    <xf numFmtId="4" fontId="4" fillId="0" borderId="1" xfId="1" applyNumberFormat="1" applyFont="1" applyBorder="1" applyAlignment="1" applyProtection="1">
      <alignment horizontal="right"/>
      <protection locked="0"/>
    </xf>
    <xf numFmtId="43" fontId="4" fillId="0" borderId="1" xfId="0" applyNumberFormat="1" applyFont="1" applyBorder="1" applyAlignment="1" applyProtection="1">
      <alignment horizontal="center"/>
      <protection locked="0"/>
    </xf>
    <xf numFmtId="4" fontId="4" fillId="0" borderId="1" xfId="0" applyNumberFormat="1" applyFont="1" applyBorder="1" applyAlignment="1" applyProtection="1">
      <alignment horizontal="center" wrapText="1"/>
      <protection locked="0"/>
    </xf>
    <xf numFmtId="165" fontId="4" fillId="3" borderId="1" xfId="1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167" fontId="4" fillId="3" borderId="1" xfId="1" applyNumberFormat="1" applyFont="1" applyFill="1" applyBorder="1" applyAlignment="1" applyProtection="1">
      <alignment horizontal="center"/>
      <protection locked="0"/>
    </xf>
    <xf numFmtId="165" fontId="4" fillId="3" borderId="1" xfId="1" applyNumberFormat="1" applyFont="1" applyFill="1" applyBorder="1" applyAlignment="1" applyProtection="1">
      <protection locked="0"/>
    </xf>
    <xf numFmtId="43" fontId="4" fillId="3" borderId="1" xfId="1" applyFont="1" applyFill="1" applyBorder="1" applyAlignment="1" applyProtection="1">
      <alignment horizontal="right"/>
      <protection locked="0"/>
    </xf>
    <xf numFmtId="164" fontId="4" fillId="3" borderId="1" xfId="1" applyNumberFormat="1" applyFont="1" applyFill="1" applyBorder="1" applyAlignment="1" applyProtection="1">
      <alignment horizontal="center"/>
      <protection locked="0"/>
    </xf>
    <xf numFmtId="3" fontId="4" fillId="3" borderId="1" xfId="1" applyNumberFormat="1" applyFont="1" applyFill="1" applyBorder="1" applyAlignment="1" applyProtection="1">
      <alignment horizontal="center" wrapText="1"/>
      <protection locked="0"/>
    </xf>
    <xf numFmtId="4" fontId="4" fillId="3" borderId="1" xfId="1" applyNumberFormat="1" applyFont="1" applyFill="1" applyBorder="1" applyAlignment="1" applyProtection="1">
      <alignment horizontal="right"/>
      <protection locked="0"/>
    </xf>
    <xf numFmtId="4" fontId="4" fillId="3" borderId="1" xfId="0" applyNumberFormat="1" applyFont="1" applyFill="1" applyBorder="1" applyAlignment="1" applyProtection="1">
      <alignment horizontal="center" wrapText="1"/>
      <protection locked="0"/>
    </xf>
    <xf numFmtId="164" fontId="9" fillId="3" borderId="1" xfId="1" applyNumberFormat="1" applyFont="1" applyFill="1" applyBorder="1" applyAlignment="1" applyProtection="1">
      <alignment horizontal="center"/>
      <protection locked="0"/>
    </xf>
    <xf numFmtId="4" fontId="9" fillId="0" borderId="1" xfId="1" applyNumberFormat="1" applyFont="1" applyFill="1" applyBorder="1" applyAlignment="1" applyProtection="1">
      <alignment horizontal="right" wrapText="1"/>
      <protection locked="0"/>
    </xf>
    <xf numFmtId="4" fontId="9" fillId="0" borderId="1" xfId="1" applyNumberFormat="1" applyFont="1" applyFill="1" applyBorder="1" applyAlignment="1" applyProtection="1">
      <alignment horizontal="right"/>
      <protection locked="0"/>
    </xf>
    <xf numFmtId="164" fontId="9" fillId="0" borderId="1" xfId="1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49" fontId="19" fillId="0" borderId="0" xfId="1" applyNumberFormat="1" applyFont="1" applyFill="1" applyAlignment="1" applyProtection="1">
      <alignment wrapText="1"/>
      <protection locked="0"/>
    </xf>
    <xf numFmtId="49" fontId="17" fillId="0" borderId="0" xfId="0" applyNumberFormat="1" applyFont="1" applyFill="1" applyAlignment="1" applyProtection="1">
      <protection locked="0"/>
    </xf>
    <xf numFmtId="49" fontId="7" fillId="0" borderId="1" xfId="0" applyNumberFormat="1" applyFont="1" applyFill="1" applyBorder="1" applyAlignment="1" applyProtection="1">
      <alignment horizontal="right"/>
      <protection locked="0"/>
    </xf>
    <xf numFmtId="49" fontId="7" fillId="0" borderId="1" xfId="1" applyNumberFormat="1" applyFont="1" applyFill="1" applyBorder="1" applyAlignment="1" applyProtection="1">
      <alignment horizontal="center"/>
      <protection locked="0"/>
    </xf>
    <xf numFmtId="49" fontId="4" fillId="0" borderId="1" xfId="0" quotePrefix="1" applyNumberFormat="1" applyFont="1" applyFill="1" applyBorder="1" applyAlignment="1" applyProtection="1">
      <alignment horizontal="right" wrapText="1"/>
      <protection locked="0"/>
    </xf>
    <xf numFmtId="49" fontId="20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0" fontId="26" fillId="0" borderId="0" xfId="0" applyFont="1"/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3" fillId="0" borderId="1" xfId="3" applyFont="1" applyFill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/>
    </xf>
    <xf numFmtId="4" fontId="24" fillId="0" borderId="1" xfId="0" applyNumberFormat="1" applyFont="1" applyFill="1" applyBorder="1" applyAlignment="1">
      <alignment vertical="center" wrapText="1"/>
    </xf>
    <xf numFmtId="43" fontId="24" fillId="0" borderId="1" xfId="1" applyFont="1" applyBorder="1"/>
    <xf numFmtId="3" fontId="24" fillId="0" borderId="1" xfId="0" applyNumberFormat="1" applyFont="1" applyBorder="1"/>
    <xf numFmtId="0" fontId="24" fillId="0" borderId="1" xfId="0" applyFont="1" applyBorder="1"/>
    <xf numFmtId="43" fontId="0" fillId="0" borderId="1" xfId="1" applyFont="1" applyBorder="1"/>
    <xf numFmtId="0" fontId="0" fillId="0" borderId="1" xfId="0" applyBorder="1"/>
    <xf numFmtId="43" fontId="0" fillId="0" borderId="0" xfId="0" applyNumberFormat="1"/>
    <xf numFmtId="43" fontId="0" fillId="0" borderId="1" xfId="0" applyNumberFormat="1" applyBorder="1"/>
    <xf numFmtId="0" fontId="24" fillId="0" borderId="1" xfId="0" applyFont="1" applyBorder="1" applyAlignment="1">
      <alignment wrapText="1"/>
    </xf>
    <xf numFmtId="3" fontId="0" fillId="0" borderId="1" xfId="0" applyNumberFormat="1" applyBorder="1"/>
    <xf numFmtId="0" fontId="24" fillId="0" borderId="1" xfId="0" applyFont="1" applyBorder="1" applyAlignment="1"/>
    <xf numFmtId="0" fontId="25" fillId="0" borderId="1" xfId="0" applyFont="1" applyFill="1" applyBorder="1" applyAlignment="1"/>
    <xf numFmtId="43" fontId="25" fillId="0" borderId="1" xfId="1" applyFont="1" applyBorder="1"/>
    <xf numFmtId="0" fontId="25" fillId="0" borderId="1" xfId="0" applyFont="1" applyBorder="1"/>
    <xf numFmtId="3" fontId="25" fillId="0" borderId="1" xfId="0" applyNumberFormat="1" applyFont="1" applyBorder="1"/>
    <xf numFmtId="0" fontId="24" fillId="0" borderId="1" xfId="0" applyFont="1" applyFill="1" applyBorder="1" applyAlignment="1"/>
    <xf numFmtId="0" fontId="0" fillId="0" borderId="1" xfId="0" applyBorder="1" applyAlignment="1">
      <alignment horizontal="right"/>
    </xf>
    <xf numFmtId="0" fontId="29" fillId="0" borderId="1" xfId="0" applyFont="1" applyBorder="1" applyAlignment="1">
      <alignment horizontal="right"/>
    </xf>
    <xf numFmtId="0" fontId="29" fillId="0" borderId="1" xfId="0" applyFont="1" applyBorder="1"/>
    <xf numFmtId="3" fontId="29" fillId="0" borderId="1" xfId="0" applyNumberFormat="1" applyFont="1" applyBorder="1"/>
    <xf numFmtId="43" fontId="3" fillId="0" borderId="0" xfId="1" applyFont="1" applyFill="1" applyAlignment="1" applyProtection="1">
      <alignment horizontal="right"/>
    </xf>
    <xf numFmtId="43" fontId="17" fillId="0" borderId="0" xfId="1" applyFont="1" applyFill="1" applyAlignment="1" applyProtection="1">
      <alignment horizontal="center"/>
    </xf>
    <xf numFmtId="43" fontId="4" fillId="0" borderId="1" xfId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0" fillId="0" borderId="0" xfId="0" applyFont="1"/>
    <xf numFmtId="43" fontId="4" fillId="0" borderId="8" xfId="1" applyFont="1" applyFill="1" applyBorder="1" applyAlignment="1" applyProtection="1">
      <alignment vertical="center" wrapText="1"/>
      <protection locked="0"/>
    </xf>
    <xf numFmtId="43" fontId="4" fillId="0" borderId="15" xfId="1" applyFont="1" applyFill="1" applyBorder="1" applyAlignment="1" applyProtection="1">
      <alignment vertical="center" wrapText="1"/>
      <protection locked="0"/>
    </xf>
    <xf numFmtId="43" fontId="4" fillId="0" borderId="14" xfId="1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4" fontId="31" fillId="0" borderId="1" xfId="0" applyNumberFormat="1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43" fontId="3" fillId="0" borderId="0" xfId="0" applyNumberFormat="1" applyFont="1" applyFill="1" applyAlignment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3" fontId="4" fillId="0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43" fontId="2" fillId="0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1" xfId="4" applyNumberFormat="1" applyFont="1" applyFill="1" applyBorder="1" applyAlignment="1" applyProtection="1">
      <alignment horizontal="center"/>
      <protection locked="0"/>
    </xf>
    <xf numFmtId="43" fontId="2" fillId="0" borderId="1" xfId="0" applyNumberFormat="1" applyFont="1" applyFill="1" applyBorder="1" applyAlignment="1" applyProtection="1">
      <protection locked="0"/>
    </xf>
    <xf numFmtId="3" fontId="3" fillId="0" borderId="1" xfId="0" applyNumberFormat="1" applyFont="1" applyFill="1" applyBorder="1" applyAlignment="1" applyProtection="1">
      <alignment horizontal="center" wrapText="1"/>
      <protection locked="0"/>
    </xf>
    <xf numFmtId="4" fontId="7" fillId="0" borderId="1" xfId="0" applyNumberFormat="1" applyFont="1" applyFill="1" applyBorder="1" applyAlignment="1" applyProtection="1">
      <alignment horizontal="right"/>
      <protection locked="0"/>
    </xf>
    <xf numFmtId="14" fontId="3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3" fontId="7" fillId="0" borderId="1" xfId="0" applyNumberFormat="1" applyFont="1" applyFill="1" applyBorder="1" applyAlignment="1" applyProtection="1">
      <alignment horizontal="center"/>
      <protection locked="0"/>
    </xf>
    <xf numFmtId="164" fontId="12" fillId="3" borderId="1" xfId="4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167" fontId="7" fillId="0" borderId="1" xfId="4" applyNumberFormat="1" applyFont="1" applyFill="1" applyBorder="1" applyAlignment="1" applyProtection="1">
      <alignment horizontal="center"/>
      <protection locked="0"/>
    </xf>
    <xf numFmtId="166" fontId="7" fillId="0" borderId="1" xfId="4" applyNumberFormat="1" applyFont="1" applyFill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 wrapText="1"/>
      <protection locked="0"/>
    </xf>
    <xf numFmtId="165" fontId="3" fillId="0" borderId="0" xfId="0" applyNumberFormat="1" applyFont="1" applyFill="1" applyAlignment="1" applyProtection="1">
      <protection locked="0"/>
    </xf>
    <xf numFmtId="165" fontId="7" fillId="0" borderId="1" xfId="4" applyNumberFormat="1" applyFont="1" applyFill="1" applyBorder="1" applyAlignment="1" applyProtection="1">
      <alignment horizontal="right"/>
      <protection locked="0"/>
    </xf>
    <xf numFmtId="43" fontId="4" fillId="0" borderId="2" xfId="1" applyFont="1" applyFill="1" applyBorder="1" applyAlignment="1" applyProtection="1">
      <alignment horizontal="center" vertical="center" wrapText="1"/>
      <protection locked="0"/>
    </xf>
    <xf numFmtId="43" fontId="4" fillId="0" borderId="5" xfId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/>
      <protection locked="0"/>
    </xf>
    <xf numFmtId="43" fontId="4" fillId="0" borderId="1" xfId="1" applyFont="1" applyFill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2" xfId="1" applyFont="1" applyFill="1" applyBorder="1" applyAlignment="1" applyProtection="1">
      <alignment horizontal="center" vertical="center" wrapText="1"/>
      <protection locked="0"/>
    </xf>
    <xf numFmtId="43" fontId="4" fillId="0" borderId="5" xfId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4" xfId="1" applyFont="1" applyFill="1" applyBorder="1" applyAlignment="1" applyProtection="1">
      <alignment horizontal="center" vertical="center" wrapText="1"/>
      <protection locked="0"/>
    </xf>
    <xf numFmtId="43" fontId="4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8" xfId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/>
      <protection locked="0"/>
    </xf>
    <xf numFmtId="43" fontId="4" fillId="0" borderId="3" xfId="1" applyFont="1" applyFill="1" applyBorder="1" applyAlignment="1" applyProtection="1">
      <alignment horizontal="center" vertical="center" wrapText="1"/>
      <protection locked="0"/>
    </xf>
    <xf numFmtId="43" fontId="4" fillId="0" borderId="15" xfId="1" applyFont="1" applyFill="1" applyBorder="1" applyAlignment="1" applyProtection="1">
      <alignment horizontal="center" vertical="center" wrapText="1"/>
      <protection locked="0"/>
    </xf>
    <xf numFmtId="43" fontId="4" fillId="0" borderId="14" xfId="1" applyFont="1" applyFill="1" applyBorder="1" applyAlignment="1" applyProtection="1">
      <alignment horizontal="center" vertical="center" wrapText="1"/>
      <protection locked="0"/>
    </xf>
    <xf numFmtId="43" fontId="4" fillId="0" borderId="6" xfId="1" applyFont="1" applyFill="1" applyBorder="1" applyAlignment="1" applyProtection="1">
      <alignment horizontal="center" vertical="center" wrapText="1"/>
      <protection locked="0"/>
    </xf>
    <xf numFmtId="43" fontId="4" fillId="0" borderId="11" xfId="1" applyFont="1" applyFill="1" applyBorder="1" applyAlignment="1" applyProtection="1">
      <alignment horizontal="center" vertical="center" wrapText="1"/>
      <protection locked="0"/>
    </xf>
    <xf numFmtId="43" fontId="4" fillId="0" borderId="10" xfId="1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Fill="1" applyBorder="1" applyAlignment="1" applyProtection="1">
      <alignment horizontal="center" vertical="center" wrapText="1"/>
      <protection locked="0"/>
    </xf>
    <xf numFmtId="43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23" fillId="0" borderId="1" xfId="3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3" fillId="0" borderId="4" xfId="3" applyFont="1" applyBorder="1" applyAlignment="1">
      <alignment horizontal="center" vertical="center" wrapText="1"/>
    </xf>
    <xf numFmtId="0" fontId="23" fillId="0" borderId="7" xfId="3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7" xfId="3"/>
    <cellStyle name="Финансовый" xfId="1" builtinId="3"/>
    <cellStyle name="Финансовый 2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00B050"/>
    <pageSetUpPr fitToPage="1"/>
  </sheetPr>
  <dimension ref="A1:XCZ64"/>
  <sheetViews>
    <sheetView tabSelected="1" view="pageBreakPreview" topLeftCell="A3" zoomScale="85" zoomScaleNormal="85" zoomScaleSheetLayoutView="85" workbookViewId="0">
      <pane xSplit="10" ySplit="11" topLeftCell="K14" activePane="bottomRight" state="frozen"/>
      <selection activeCell="A3" sqref="A3"/>
      <selection pane="topRight" activeCell="J3" sqref="J3"/>
      <selection pane="bottomLeft" activeCell="A15" sqref="A15"/>
      <selection pane="bottomRight" activeCell="A64" sqref="A64:XFD411"/>
    </sheetView>
  </sheetViews>
  <sheetFormatPr defaultColWidth="14.42578125" defaultRowHeight="16.5" outlineLevelCol="1" x14ac:dyDescent="0.3"/>
  <cols>
    <col min="1" max="1" width="11.140625" style="294" customWidth="1"/>
    <col min="2" max="2" width="8.28515625" style="294" customWidth="1"/>
    <col min="3" max="3" width="6.85546875" style="27" customWidth="1"/>
    <col min="4" max="4" width="41.42578125" style="26" customWidth="1"/>
    <col min="5" max="5" width="5.5703125" style="26" hidden="1" customWidth="1"/>
    <col min="6" max="6" width="5.28515625" style="25" hidden="1" customWidth="1"/>
    <col min="7" max="7" width="7.7109375" style="7" hidden="1" customWidth="1"/>
    <col min="8" max="8" width="8.85546875" style="7" customWidth="1"/>
    <col min="9" max="9" width="13.85546875" style="24" customWidth="1"/>
    <col min="10" max="10" width="21" style="23" customWidth="1"/>
    <col min="11" max="11" width="15" style="22" customWidth="1"/>
    <col min="12" max="12" width="13.7109375" style="22" customWidth="1"/>
    <col min="13" max="13" width="11.42578125" style="21" customWidth="1"/>
    <col min="14" max="16" width="18.85546875" style="16" customWidth="1"/>
    <col min="17" max="17" width="17.28515625" style="13" customWidth="1"/>
    <col min="18" max="18" width="9" style="19" hidden="1" customWidth="1"/>
    <col min="19" max="19" width="17.28515625" style="13" customWidth="1"/>
    <col min="20" max="20" width="10.7109375" style="19" hidden="1" customWidth="1"/>
    <col min="21" max="21" width="17.7109375" style="20" customWidth="1"/>
    <col min="22" max="22" width="12.42578125" style="19" hidden="1" customWidth="1"/>
    <col min="23" max="23" width="18" style="279" customWidth="1"/>
    <col min="24" max="24" width="14.5703125" style="15" hidden="1" customWidth="1"/>
    <col min="25" max="25" width="19" style="279" customWidth="1"/>
    <col min="26" max="26" width="10.42578125" style="15" hidden="1" customWidth="1"/>
    <col min="27" max="27" width="17.5703125" style="13" customWidth="1"/>
    <col min="28" max="28" width="11.140625" style="15" hidden="1" customWidth="1"/>
    <col min="29" max="29" width="19.42578125" style="16" customWidth="1"/>
    <col min="30" max="30" width="11.140625" style="15" hidden="1" customWidth="1"/>
    <col min="31" max="31" width="17.7109375" style="16" customWidth="1"/>
    <col min="32" max="32" width="13.85546875" style="15" hidden="1" customWidth="1"/>
    <col min="33" max="33" width="17.7109375" style="13" customWidth="1"/>
    <col min="34" max="34" width="13" style="15" hidden="1" customWidth="1"/>
    <col min="35" max="35" width="18.5703125" style="9" customWidth="1"/>
    <col min="36" max="39" width="18.5703125" style="9" hidden="1" customWidth="1"/>
    <col min="40" max="40" width="14.85546875" style="244" customWidth="1"/>
    <col min="41" max="41" width="13" style="18" hidden="1" customWidth="1"/>
    <col min="42" max="46" width="13" style="9" hidden="1" customWidth="1"/>
    <col min="47" max="47" width="19.140625" style="13" customWidth="1"/>
    <col min="48" max="50" width="19.140625" style="13" hidden="1" customWidth="1"/>
    <col min="51" max="51" width="12" style="15" hidden="1" customWidth="1"/>
    <col min="52" max="52" width="20.85546875" style="17" customWidth="1"/>
    <col min="53" max="55" width="20.85546875" style="17" hidden="1" customWidth="1"/>
    <col min="56" max="56" width="10.5703125" style="15" hidden="1" customWidth="1"/>
    <col min="57" max="57" width="19.85546875" style="16" customWidth="1"/>
    <col min="58" max="59" width="18.28515625" style="15" hidden="1" customWidth="1"/>
    <col min="60" max="60" width="48.140625" style="14" hidden="1" customWidth="1"/>
    <col min="61" max="61" width="15" style="13" customWidth="1"/>
    <col min="62" max="63" width="15" style="13" hidden="1" customWidth="1" outlineLevel="1"/>
    <col min="64" max="65" width="13.7109375" style="10" hidden="1" customWidth="1" outlineLevel="1"/>
    <col min="66" max="67" width="12.140625" style="292" hidden="1" customWidth="1" outlineLevel="1"/>
    <col min="68" max="69" width="9.85546875" style="10" hidden="1" customWidth="1" outlineLevel="1"/>
    <col min="70" max="71" width="13.7109375" style="10" hidden="1" customWidth="1" outlineLevel="1"/>
    <col min="72" max="73" width="11.42578125" style="10" hidden="1" customWidth="1" outlineLevel="1"/>
    <col min="74" max="74" width="8.42578125" style="10" hidden="1" customWidth="1" outlineLevel="1"/>
    <col min="75" max="75" width="11.140625" style="10" hidden="1" customWidth="1" outlineLevel="1"/>
    <col min="76" max="76" width="7.5703125" style="12" hidden="1" customWidth="1" outlineLevel="1"/>
    <col min="77" max="77" width="12.140625" style="10" hidden="1" customWidth="1" outlineLevel="1"/>
    <col min="78" max="78" width="11.140625" style="11" hidden="1" customWidth="1" outlineLevel="1"/>
    <col min="79" max="79" width="11.140625" style="10" hidden="1" customWidth="1" outlineLevel="1"/>
    <col min="80" max="80" width="13.28515625" style="11" hidden="1" customWidth="1" outlineLevel="1"/>
    <col min="81" max="81" width="13.28515625" style="10" hidden="1" customWidth="1" outlineLevel="1"/>
    <col min="82" max="82" width="11.7109375" style="11" hidden="1" customWidth="1" outlineLevel="1"/>
    <col min="83" max="83" width="14.42578125" style="10" hidden="1" customWidth="1" outlineLevel="1"/>
    <col min="84" max="84" width="10.85546875" style="9" hidden="1" customWidth="1" outlineLevel="1"/>
    <col min="85" max="85" width="17.5703125" style="8" hidden="1" customWidth="1" outlineLevel="1"/>
    <col min="86" max="87" width="14.42578125" style="11" hidden="1" customWidth="1" outlineLevel="1"/>
    <col min="88" max="88" width="14.42578125" style="10" hidden="1" customWidth="1" outlineLevel="1"/>
    <col min="89" max="89" width="13.42578125" style="9" hidden="1" customWidth="1" outlineLevel="1"/>
    <col min="90" max="90" width="13.42578125" style="8" hidden="1" customWidth="1" outlineLevel="1"/>
    <col min="91" max="91" width="9" style="7" customWidth="1" collapsed="1"/>
    <col min="92" max="92" width="11.85546875" style="6" customWidth="1"/>
    <col min="93" max="94" width="14.42578125" style="292" customWidth="1"/>
    <col min="95" max="95" width="9.7109375" style="292" customWidth="1"/>
    <col min="96" max="96" width="6.140625" style="292" customWidth="1"/>
    <col min="97" max="97" width="16.28515625" style="292" customWidth="1"/>
    <col min="98" max="98" width="13.42578125" style="5" customWidth="1"/>
    <col min="99" max="103" width="14.42578125" style="292" customWidth="1"/>
    <col min="104" max="106" width="14.42578125" style="289"/>
    <col min="107" max="107" width="20.85546875" style="289" customWidth="1"/>
    <col min="108" max="108" width="14.42578125" style="290"/>
    <col min="109" max="109" width="14.42578125" style="289"/>
    <col min="110" max="110" width="46.85546875" style="291" customWidth="1"/>
    <col min="111" max="111" width="20.42578125" style="291" customWidth="1"/>
    <col min="112" max="113" width="14.42578125" style="289"/>
    <col min="114" max="114" width="14.42578125" style="290"/>
    <col min="115" max="16384" width="14.42578125" style="289"/>
  </cols>
  <sheetData>
    <row r="1" spans="1:121 16007:16328" s="292" customFormat="1" ht="30.75" hidden="1" customHeight="1" x14ac:dyDescent="0.3">
      <c r="A1" s="294"/>
      <c r="B1" s="294"/>
      <c r="C1" s="174"/>
      <c r="D1" s="26"/>
      <c r="E1" s="26"/>
      <c r="F1" s="25">
        <v>3</v>
      </c>
      <c r="G1" s="7"/>
      <c r="H1" s="7"/>
      <c r="I1" s="24"/>
      <c r="J1" s="23"/>
      <c r="K1" s="22"/>
      <c r="L1" s="22"/>
      <c r="M1" s="21"/>
      <c r="N1" s="16"/>
      <c r="O1" s="16"/>
      <c r="P1" s="16"/>
      <c r="Q1" s="13"/>
      <c r="R1" s="19"/>
      <c r="S1" s="13"/>
      <c r="T1" s="19"/>
      <c r="U1" s="20"/>
      <c r="V1" s="19"/>
      <c r="W1" s="279"/>
      <c r="X1" s="15"/>
      <c r="Y1" s="279"/>
      <c r="Z1" s="15"/>
      <c r="AA1" s="13"/>
      <c r="AB1" s="15"/>
      <c r="AC1" s="16"/>
      <c r="AD1" s="15"/>
      <c r="AE1" s="16"/>
      <c r="AF1" s="15"/>
      <c r="AG1" s="13"/>
      <c r="AH1" s="15"/>
      <c r="AI1" s="9"/>
      <c r="AJ1" s="9"/>
      <c r="AK1" s="9"/>
      <c r="AL1" s="9"/>
      <c r="AM1" s="9"/>
      <c r="AN1" s="244"/>
      <c r="AO1" s="18"/>
      <c r="AP1" s="9"/>
      <c r="AQ1" s="9"/>
      <c r="AR1" s="9"/>
      <c r="AS1" s="9"/>
      <c r="AT1" s="9"/>
      <c r="AU1" s="13"/>
      <c r="AV1" s="13"/>
      <c r="AW1" s="13"/>
      <c r="AX1" s="13"/>
      <c r="AY1" s="15"/>
      <c r="AZ1" s="17"/>
      <c r="BA1" s="17"/>
      <c r="BB1" s="17"/>
      <c r="BC1" s="17"/>
      <c r="BD1" s="15"/>
      <c r="BE1" s="170"/>
      <c r="BF1" s="169"/>
      <c r="BG1" s="169"/>
      <c r="BH1" s="14"/>
      <c r="BI1" s="13"/>
      <c r="BJ1" s="13"/>
      <c r="BK1" s="13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2"/>
      <c r="BY1" s="10"/>
      <c r="BZ1" s="11"/>
      <c r="CA1" s="10"/>
      <c r="CB1" s="11"/>
      <c r="CC1" s="10"/>
      <c r="CD1" s="11"/>
      <c r="CE1" s="10"/>
      <c r="CF1" s="9"/>
      <c r="CG1" s="8"/>
      <c r="CH1" s="11"/>
      <c r="CI1" s="11"/>
      <c r="CJ1" s="10"/>
      <c r="CK1" s="9"/>
      <c r="CL1" s="8"/>
      <c r="CM1" s="7"/>
      <c r="CN1" s="173"/>
      <c r="CT1" s="5"/>
      <c r="DD1" s="130"/>
      <c r="DF1" s="136"/>
      <c r="DG1" s="136"/>
      <c r="DJ1" s="130"/>
    </row>
    <row r="2" spans="1:121 16007:16328" s="292" customFormat="1" ht="18" hidden="1" customHeight="1" x14ac:dyDescent="0.3">
      <c r="A2" s="294"/>
      <c r="B2" s="294" t="s">
        <v>142</v>
      </c>
      <c r="C2" s="27"/>
      <c r="D2" s="26"/>
      <c r="E2" s="26"/>
      <c r="F2" s="25" t="s">
        <v>141</v>
      </c>
      <c r="G2" s="7"/>
      <c r="H2" s="7"/>
      <c r="I2" s="24"/>
      <c r="J2" s="23"/>
      <c r="K2" s="22"/>
      <c r="L2" s="22"/>
      <c r="M2" s="21"/>
      <c r="N2" s="16"/>
      <c r="O2" s="16"/>
      <c r="P2" s="16"/>
      <c r="Q2" s="13"/>
      <c r="R2" s="19"/>
      <c r="S2" s="13"/>
      <c r="T2" s="19"/>
      <c r="U2" s="20"/>
      <c r="V2" s="19"/>
      <c r="W2" s="279"/>
      <c r="X2" s="15"/>
      <c r="Y2" s="279"/>
      <c r="Z2" s="15"/>
      <c r="AA2" s="13"/>
      <c r="AB2" s="15"/>
      <c r="AC2" s="16"/>
      <c r="AD2" s="15"/>
      <c r="AE2" s="16"/>
      <c r="AF2" s="15"/>
      <c r="AG2" s="13"/>
      <c r="AH2" s="15"/>
      <c r="AI2" s="9"/>
      <c r="AJ2" s="9"/>
      <c r="AK2" s="9"/>
      <c r="AL2" s="9"/>
      <c r="AM2" s="9"/>
      <c r="AN2" s="244"/>
      <c r="AO2" s="18"/>
      <c r="AP2" s="9"/>
      <c r="AQ2" s="9"/>
      <c r="AR2" s="9"/>
      <c r="AS2" s="9"/>
      <c r="AT2" s="9"/>
      <c r="AU2" s="13"/>
      <c r="AV2" s="13"/>
      <c r="AW2" s="13"/>
      <c r="AX2" s="13"/>
      <c r="AY2" s="15"/>
      <c r="AZ2" s="167"/>
      <c r="BA2" s="167"/>
      <c r="BB2" s="167"/>
      <c r="BC2" s="167"/>
      <c r="BD2" s="165"/>
      <c r="BE2" s="170"/>
      <c r="BF2" s="169"/>
      <c r="BG2" s="169"/>
      <c r="BH2" s="168"/>
      <c r="BI2" s="167"/>
      <c r="BJ2" s="167"/>
      <c r="BK2" s="167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6"/>
      <c r="BY2" s="164"/>
      <c r="BZ2" s="165"/>
      <c r="CA2" s="164"/>
      <c r="CB2" s="165"/>
      <c r="CC2" s="164"/>
      <c r="CD2" s="165"/>
      <c r="CE2" s="164"/>
      <c r="CF2" s="165"/>
      <c r="CG2" s="164"/>
      <c r="CH2" s="165"/>
      <c r="CI2" s="165"/>
      <c r="CJ2" s="164"/>
      <c r="CK2" s="165"/>
      <c r="CL2" s="164"/>
      <c r="CM2" s="163"/>
      <c r="CN2" s="162"/>
      <c r="CT2" s="5"/>
      <c r="DD2" s="130"/>
      <c r="DF2" s="136"/>
      <c r="DG2" s="136"/>
      <c r="DJ2" s="130"/>
    </row>
    <row r="3" spans="1:121 16007:16328" s="292" customFormat="1" ht="27" customHeight="1" x14ac:dyDescent="0.3">
      <c r="A3" s="294"/>
      <c r="B3" s="294"/>
      <c r="C3" s="172"/>
      <c r="D3" s="26"/>
      <c r="E3" s="26"/>
      <c r="F3" s="25"/>
      <c r="G3" s="161"/>
      <c r="H3" s="161"/>
      <c r="I3" s="160"/>
      <c r="J3" s="171"/>
      <c r="K3" s="22"/>
      <c r="L3" s="22"/>
      <c r="M3" s="157"/>
      <c r="N3" s="106"/>
      <c r="O3" s="106"/>
      <c r="P3" s="106"/>
      <c r="Q3" s="13"/>
      <c r="R3" s="19"/>
      <c r="S3" s="13"/>
      <c r="T3" s="19"/>
      <c r="U3" s="20"/>
      <c r="V3" s="19"/>
      <c r="W3" s="279"/>
      <c r="X3" s="15"/>
      <c r="Y3" s="279"/>
      <c r="Z3" s="15"/>
      <c r="AA3" s="13"/>
      <c r="AB3" s="15"/>
      <c r="AC3" s="16"/>
      <c r="AD3" s="15"/>
      <c r="AE3" s="16"/>
      <c r="AF3" s="15"/>
      <c r="AG3" s="13"/>
      <c r="AH3" s="15"/>
      <c r="AI3" s="9"/>
      <c r="AJ3" s="9"/>
      <c r="AK3" s="9"/>
      <c r="AL3" s="9"/>
      <c r="AM3" s="9"/>
      <c r="AN3" s="244"/>
      <c r="AO3" s="18"/>
      <c r="AP3" s="9"/>
      <c r="AQ3" s="9"/>
      <c r="AR3" s="9"/>
      <c r="AS3" s="9"/>
      <c r="AT3" s="9"/>
      <c r="AU3" s="13"/>
      <c r="AV3" s="13"/>
      <c r="AW3" s="13"/>
      <c r="AX3" s="13"/>
      <c r="AY3" s="22"/>
      <c r="AZ3" s="167"/>
      <c r="BA3" s="167"/>
      <c r="BB3" s="167"/>
      <c r="BC3" s="167"/>
      <c r="BD3" s="165"/>
      <c r="BE3" s="170"/>
      <c r="BF3" s="169"/>
      <c r="BG3" s="169"/>
      <c r="BH3" s="168"/>
      <c r="BI3" s="167"/>
      <c r="BJ3" s="167"/>
      <c r="BK3" s="167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6"/>
      <c r="BY3" s="164"/>
      <c r="BZ3" s="165"/>
      <c r="CA3" s="164"/>
      <c r="CB3" s="165"/>
      <c r="CC3" s="164"/>
      <c r="CD3" s="165"/>
      <c r="CE3" s="164"/>
      <c r="CF3" s="165"/>
      <c r="CG3" s="164"/>
      <c r="CH3" s="165"/>
      <c r="CI3" s="165"/>
      <c r="CJ3" s="164"/>
      <c r="CK3" s="165"/>
      <c r="CL3" s="164"/>
      <c r="CM3" s="250"/>
      <c r="CN3" s="162"/>
      <c r="CT3" s="5"/>
      <c r="DD3" s="130"/>
      <c r="DF3" s="136"/>
      <c r="DG3" s="136"/>
      <c r="DJ3" s="130"/>
      <c r="WQQ3" s="289"/>
      <c r="WQR3" s="289"/>
      <c r="WQS3" s="289"/>
      <c r="WQT3" s="289"/>
      <c r="WQU3" s="289"/>
      <c r="WQV3" s="289"/>
      <c r="WQW3" s="289"/>
      <c r="WQX3" s="289"/>
      <c r="WQY3" s="289"/>
      <c r="WQZ3" s="289"/>
      <c r="WRA3" s="289"/>
      <c r="WRB3" s="289"/>
      <c r="WRC3" s="289"/>
      <c r="WRD3" s="289"/>
      <c r="WRE3" s="289"/>
      <c r="WRF3" s="289"/>
      <c r="WRG3" s="289"/>
      <c r="WRH3" s="289"/>
      <c r="WRI3" s="289"/>
      <c r="WRJ3" s="289"/>
      <c r="WRK3" s="289"/>
      <c r="WRL3" s="289"/>
      <c r="WRM3" s="289"/>
      <c r="WRN3" s="289"/>
      <c r="WRO3" s="289"/>
      <c r="WRP3" s="289"/>
      <c r="WRQ3" s="289"/>
      <c r="WRR3" s="289"/>
      <c r="WRS3" s="289"/>
      <c r="WRT3" s="289"/>
      <c r="WRU3" s="289"/>
      <c r="WRV3" s="289"/>
      <c r="WRW3" s="289"/>
      <c r="WRX3" s="289"/>
      <c r="WRY3" s="289"/>
      <c r="WRZ3" s="289"/>
      <c r="WSA3" s="289"/>
      <c r="WSB3" s="289"/>
      <c r="WSC3" s="289"/>
      <c r="WSD3" s="289"/>
      <c r="WSE3" s="289"/>
      <c r="WSF3" s="289"/>
      <c r="WSG3" s="289"/>
      <c r="WSH3" s="289"/>
      <c r="WSI3" s="289"/>
      <c r="WSJ3" s="289"/>
      <c r="WSK3" s="289"/>
      <c r="WSL3" s="289"/>
      <c r="WSM3" s="289"/>
      <c r="WSN3" s="289"/>
      <c r="WSO3" s="289"/>
      <c r="WSP3" s="289"/>
      <c r="WSQ3" s="289"/>
      <c r="WSR3" s="289"/>
      <c r="WSS3" s="289"/>
      <c r="WST3" s="289"/>
      <c r="WSU3" s="289"/>
      <c r="WSV3" s="289"/>
      <c r="WSW3" s="289"/>
      <c r="WSX3" s="289"/>
      <c r="WSY3" s="289"/>
      <c r="WSZ3" s="289"/>
      <c r="WTA3" s="289"/>
      <c r="WTB3" s="289"/>
      <c r="WTC3" s="289"/>
      <c r="WTD3" s="289"/>
      <c r="WTE3" s="289"/>
      <c r="WTF3" s="289"/>
      <c r="WTG3" s="289"/>
      <c r="WTH3" s="289"/>
      <c r="WTI3" s="289"/>
      <c r="WTJ3" s="289"/>
      <c r="WTK3" s="289"/>
      <c r="WTL3" s="289"/>
      <c r="WTM3" s="289"/>
      <c r="WTN3" s="289"/>
      <c r="WTO3" s="289"/>
      <c r="WTP3" s="289"/>
      <c r="WTQ3" s="289"/>
      <c r="WTR3" s="289"/>
      <c r="WTS3" s="289"/>
      <c r="WTT3" s="289"/>
      <c r="WTU3" s="289"/>
      <c r="WTV3" s="289"/>
      <c r="WTW3" s="289"/>
      <c r="WTX3" s="289"/>
      <c r="WTY3" s="289"/>
      <c r="WTZ3" s="289"/>
      <c r="WUA3" s="289"/>
      <c r="WUB3" s="289"/>
      <c r="WUC3" s="289"/>
      <c r="WUD3" s="289"/>
      <c r="WUE3" s="289"/>
      <c r="WUF3" s="289"/>
      <c r="WUG3" s="289"/>
      <c r="WUH3" s="289"/>
      <c r="WUI3" s="289"/>
      <c r="WUJ3" s="289"/>
      <c r="WUK3" s="289"/>
      <c r="WUL3" s="289"/>
      <c r="WUM3" s="289"/>
      <c r="WUN3" s="289"/>
      <c r="WUO3" s="289"/>
      <c r="WUP3" s="289"/>
      <c r="WUQ3" s="289"/>
      <c r="WUR3" s="289"/>
      <c r="WUS3" s="289"/>
      <c r="WUT3" s="289"/>
      <c r="WUU3" s="289"/>
      <c r="WUV3" s="289"/>
      <c r="WUW3" s="289"/>
      <c r="WUX3" s="289"/>
      <c r="WUY3" s="289"/>
      <c r="WUZ3" s="289"/>
      <c r="WVA3" s="289"/>
      <c r="WVB3" s="289"/>
      <c r="WVC3" s="289"/>
      <c r="WVD3" s="289"/>
      <c r="WVE3" s="289"/>
      <c r="WVF3" s="289"/>
      <c r="WVG3" s="289"/>
      <c r="WVH3" s="289"/>
      <c r="WVI3" s="289"/>
      <c r="WVJ3" s="289"/>
      <c r="WVK3" s="289"/>
      <c r="WVL3" s="289"/>
      <c r="WVM3" s="289"/>
      <c r="WVN3" s="289"/>
      <c r="WVO3" s="289"/>
      <c r="WVP3" s="289"/>
      <c r="WVQ3" s="289"/>
      <c r="WVR3" s="289"/>
      <c r="WVS3" s="289"/>
      <c r="WVT3" s="289"/>
      <c r="WVU3" s="289"/>
      <c r="WVV3" s="289"/>
      <c r="WVW3" s="289"/>
      <c r="WVX3" s="289"/>
      <c r="WVY3" s="289"/>
      <c r="WVZ3" s="289"/>
      <c r="WWA3" s="289"/>
      <c r="WWB3" s="289"/>
      <c r="WWC3" s="289"/>
      <c r="WWD3" s="289"/>
      <c r="WWE3" s="289"/>
      <c r="WWF3" s="289"/>
      <c r="WWG3" s="289"/>
      <c r="WWH3" s="289"/>
      <c r="WWI3" s="289"/>
      <c r="WWJ3" s="289"/>
      <c r="WWK3" s="289"/>
      <c r="WWL3" s="289"/>
      <c r="WWM3" s="289"/>
      <c r="WWN3" s="289"/>
      <c r="WWO3" s="289"/>
      <c r="WWP3" s="289"/>
      <c r="WWQ3" s="289"/>
      <c r="WWR3" s="289"/>
      <c r="WWS3" s="289"/>
      <c r="WWT3" s="289"/>
      <c r="WWU3" s="289"/>
      <c r="WWV3" s="289"/>
      <c r="WWW3" s="289"/>
      <c r="WWX3" s="289"/>
      <c r="WWY3" s="289"/>
      <c r="WWZ3" s="289"/>
      <c r="WXA3" s="289"/>
      <c r="WXB3" s="289"/>
      <c r="WXC3" s="289"/>
      <c r="WXD3" s="289"/>
      <c r="WXE3" s="289"/>
      <c r="WXF3" s="289"/>
      <c r="WXG3" s="289"/>
      <c r="WXH3" s="289"/>
      <c r="WXI3" s="289"/>
      <c r="WXJ3" s="289"/>
      <c r="WXK3" s="289"/>
      <c r="WXL3" s="289"/>
      <c r="WXM3" s="289"/>
      <c r="WXN3" s="289"/>
      <c r="WXO3" s="289"/>
      <c r="WXP3" s="289"/>
      <c r="WXQ3" s="289"/>
      <c r="WXR3" s="289"/>
      <c r="WXS3" s="289"/>
      <c r="WXT3" s="289"/>
      <c r="WXU3" s="289"/>
      <c r="WXV3" s="289"/>
      <c r="WXW3" s="289"/>
      <c r="WXX3" s="289"/>
      <c r="WXY3" s="289"/>
      <c r="WXZ3" s="289"/>
      <c r="WYA3" s="289"/>
      <c r="WYB3" s="289"/>
      <c r="WYC3" s="289"/>
      <c r="WYD3" s="289"/>
      <c r="WYE3" s="289"/>
      <c r="WYF3" s="289"/>
      <c r="WYG3" s="289"/>
      <c r="WYH3" s="289"/>
      <c r="WYI3" s="289"/>
      <c r="WYJ3" s="289"/>
      <c r="WYK3" s="289"/>
      <c r="WYL3" s="289"/>
      <c r="WYM3" s="289"/>
      <c r="WYN3" s="289"/>
      <c r="WYO3" s="289"/>
      <c r="WYP3" s="289"/>
      <c r="WYQ3" s="289"/>
      <c r="WYR3" s="289"/>
      <c r="WYS3" s="289"/>
      <c r="WYT3" s="289"/>
      <c r="WYU3" s="289"/>
      <c r="WYV3" s="289"/>
      <c r="WYW3" s="289"/>
      <c r="WYX3" s="289"/>
      <c r="WYY3" s="289"/>
      <c r="WYZ3" s="289"/>
      <c r="WZA3" s="289"/>
      <c r="WZB3" s="289"/>
      <c r="WZC3" s="289"/>
      <c r="WZD3" s="289"/>
      <c r="WZE3" s="289"/>
      <c r="WZF3" s="289"/>
      <c r="WZG3" s="289"/>
      <c r="WZH3" s="289"/>
      <c r="WZI3" s="289"/>
      <c r="WZJ3" s="289"/>
      <c r="WZK3" s="289"/>
      <c r="WZL3" s="289"/>
      <c r="WZM3" s="289"/>
      <c r="WZN3" s="289"/>
      <c r="WZO3" s="289"/>
      <c r="WZP3" s="289"/>
      <c r="WZQ3" s="289"/>
      <c r="WZR3" s="289"/>
      <c r="WZS3" s="289"/>
      <c r="WZT3" s="289"/>
      <c r="WZU3" s="289"/>
      <c r="WZV3" s="289"/>
      <c r="WZW3" s="289"/>
      <c r="WZX3" s="289"/>
      <c r="WZY3" s="289"/>
      <c r="WZZ3" s="289"/>
      <c r="XAA3" s="289"/>
      <c r="XAB3" s="289"/>
      <c r="XAC3" s="289"/>
      <c r="XAD3" s="289"/>
      <c r="XAE3" s="289"/>
      <c r="XAF3" s="289"/>
      <c r="XAG3" s="289"/>
      <c r="XAH3" s="289"/>
      <c r="XAI3" s="289"/>
      <c r="XAJ3" s="289"/>
      <c r="XAK3" s="289"/>
      <c r="XAL3" s="289"/>
      <c r="XAM3" s="289"/>
      <c r="XAN3" s="289"/>
      <c r="XAO3" s="289"/>
      <c r="XAP3" s="289"/>
      <c r="XAQ3" s="289"/>
      <c r="XAR3" s="289"/>
      <c r="XAS3" s="289"/>
      <c r="XAT3" s="289"/>
      <c r="XAU3" s="289"/>
      <c r="XAV3" s="289"/>
      <c r="XAW3" s="289"/>
      <c r="XAX3" s="289"/>
      <c r="XAY3" s="289"/>
      <c r="XAZ3" s="289"/>
      <c r="XBA3" s="289"/>
      <c r="XBB3" s="289"/>
      <c r="XBC3" s="289"/>
      <c r="XBD3" s="289"/>
      <c r="XBE3" s="289"/>
      <c r="XBF3" s="289"/>
      <c r="XBG3" s="289"/>
      <c r="XBH3" s="289"/>
      <c r="XBI3" s="289"/>
      <c r="XBJ3" s="289"/>
      <c r="XBK3" s="289"/>
      <c r="XBL3" s="289"/>
      <c r="XBM3" s="289"/>
      <c r="XBN3" s="289"/>
      <c r="XBO3" s="289"/>
      <c r="XBP3" s="289"/>
      <c r="XBQ3" s="289"/>
      <c r="XBR3" s="289"/>
      <c r="XBS3" s="289"/>
      <c r="XBT3" s="289"/>
      <c r="XBU3" s="289"/>
      <c r="XBV3" s="289"/>
      <c r="XBW3" s="289"/>
      <c r="XBX3" s="289"/>
      <c r="XBY3" s="289"/>
      <c r="XBZ3" s="289"/>
      <c r="XCA3" s="289"/>
      <c r="XCB3" s="289"/>
      <c r="XCC3" s="289"/>
      <c r="XCD3" s="289"/>
      <c r="XCE3" s="289"/>
      <c r="XCF3" s="289"/>
      <c r="XCG3" s="289"/>
      <c r="XCH3" s="289"/>
      <c r="XCI3" s="289"/>
      <c r="XCJ3" s="289"/>
      <c r="XCK3" s="289"/>
      <c r="XCL3" s="289"/>
      <c r="XCM3" s="289"/>
      <c r="XCN3" s="289"/>
      <c r="XCO3" s="289"/>
      <c r="XCP3" s="289"/>
      <c r="XCQ3" s="289"/>
      <c r="XCR3" s="289"/>
      <c r="XCS3" s="289"/>
      <c r="XCT3" s="289"/>
      <c r="XCU3" s="289"/>
      <c r="XCV3" s="289"/>
      <c r="XCW3" s="289"/>
      <c r="XCX3" s="289"/>
      <c r="XCY3" s="289"/>
      <c r="XCZ3" s="289"/>
    </row>
    <row r="4" spans="1:121 16007:16328" s="292" customFormat="1" ht="24.75" customHeight="1" x14ac:dyDescent="0.8">
      <c r="A4" s="294"/>
      <c r="B4" s="294"/>
      <c r="C4" s="150"/>
      <c r="D4" s="26"/>
      <c r="E4" s="26"/>
      <c r="F4" s="25"/>
      <c r="G4" s="161"/>
      <c r="H4" s="161"/>
      <c r="I4" s="160"/>
      <c r="J4" s="159"/>
      <c r="K4" s="158"/>
      <c r="L4" s="22"/>
      <c r="M4" s="157"/>
      <c r="N4" s="106"/>
      <c r="O4" s="106"/>
      <c r="P4" s="106"/>
      <c r="Q4" s="156"/>
      <c r="R4" s="19"/>
      <c r="S4" s="156"/>
      <c r="T4" s="19"/>
      <c r="U4" s="156"/>
      <c r="V4" s="19"/>
      <c r="W4" s="156"/>
      <c r="X4" s="15"/>
      <c r="Y4" s="156"/>
      <c r="Z4" s="15"/>
      <c r="AA4" s="156"/>
      <c r="AB4" s="15"/>
      <c r="AC4" s="156"/>
      <c r="AD4" s="15"/>
      <c r="AE4" s="156"/>
      <c r="AF4" s="15"/>
      <c r="AG4" s="156"/>
      <c r="AH4" s="15"/>
      <c r="AI4" s="156"/>
      <c r="AJ4" s="156"/>
      <c r="AK4" s="156"/>
      <c r="AL4" s="156"/>
      <c r="AM4" s="156"/>
      <c r="AN4" s="245"/>
      <c r="AO4" s="18"/>
      <c r="AP4" s="9"/>
      <c r="AQ4" s="9"/>
      <c r="AR4" s="9"/>
      <c r="AS4" s="9"/>
      <c r="AT4" s="9"/>
      <c r="AU4" s="156"/>
      <c r="AV4" s="156"/>
      <c r="AW4" s="156"/>
      <c r="AX4" s="156"/>
      <c r="AY4" s="15"/>
      <c r="AZ4" s="156"/>
      <c r="BA4" s="156"/>
      <c r="BB4" s="156"/>
      <c r="BC4" s="156"/>
      <c r="BD4" s="15"/>
      <c r="BE4" s="156"/>
      <c r="BF4" s="15"/>
      <c r="BG4" s="15"/>
      <c r="BH4" s="14"/>
      <c r="BI4" s="17"/>
      <c r="BJ4" s="17"/>
      <c r="BK4" s="17"/>
      <c r="BL4" s="154"/>
      <c r="BM4" s="154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153"/>
      <c r="BY4" s="295"/>
      <c r="BZ4" s="15"/>
      <c r="CA4" s="295"/>
      <c r="CB4" s="15"/>
      <c r="CC4" s="295"/>
      <c r="CD4" s="15"/>
      <c r="CE4" s="295"/>
      <c r="CF4" s="15"/>
      <c r="CG4" s="295"/>
      <c r="CH4" s="15"/>
      <c r="CI4" s="15"/>
      <c r="CJ4" s="295"/>
      <c r="CK4" s="15"/>
      <c r="CL4" s="295"/>
      <c r="CM4" s="251"/>
      <c r="CN4" s="53"/>
      <c r="CT4" s="5"/>
      <c r="DD4" s="130"/>
      <c r="DF4" s="136"/>
      <c r="DG4" s="136"/>
      <c r="DJ4" s="130"/>
      <c r="WQQ4" s="289"/>
      <c r="WQR4" s="289"/>
      <c r="WQS4" s="289"/>
      <c r="WQT4" s="289"/>
      <c r="WQU4" s="289"/>
      <c r="WQV4" s="289"/>
      <c r="WQW4" s="289"/>
      <c r="WQX4" s="289"/>
      <c r="WQY4" s="289"/>
      <c r="WQZ4" s="289"/>
      <c r="WRA4" s="289"/>
      <c r="WRB4" s="289"/>
      <c r="WRC4" s="289"/>
      <c r="WRD4" s="289"/>
      <c r="WRE4" s="289"/>
      <c r="WRF4" s="289"/>
      <c r="WRG4" s="289"/>
      <c r="WRH4" s="289"/>
      <c r="WRI4" s="289"/>
      <c r="WRJ4" s="289"/>
      <c r="WRK4" s="289"/>
      <c r="WRL4" s="289"/>
      <c r="WRM4" s="289"/>
      <c r="WRN4" s="289"/>
      <c r="WRO4" s="289"/>
      <c r="WRP4" s="289"/>
      <c r="WRQ4" s="289"/>
      <c r="WRR4" s="289"/>
      <c r="WRS4" s="289"/>
      <c r="WRT4" s="289"/>
      <c r="WRU4" s="289"/>
      <c r="WRV4" s="289"/>
      <c r="WRW4" s="289"/>
      <c r="WRX4" s="289"/>
      <c r="WRY4" s="289"/>
      <c r="WRZ4" s="289"/>
      <c r="WSA4" s="289"/>
      <c r="WSB4" s="289"/>
      <c r="WSC4" s="289"/>
      <c r="WSD4" s="289"/>
      <c r="WSE4" s="289"/>
      <c r="WSF4" s="289"/>
      <c r="WSG4" s="289"/>
      <c r="WSH4" s="289"/>
      <c r="WSI4" s="289"/>
      <c r="WSJ4" s="289"/>
      <c r="WSK4" s="289"/>
      <c r="WSL4" s="289"/>
      <c r="WSM4" s="289"/>
      <c r="WSN4" s="289"/>
      <c r="WSO4" s="289"/>
      <c r="WSP4" s="289"/>
      <c r="WSQ4" s="289"/>
      <c r="WSR4" s="289"/>
      <c r="WSS4" s="289"/>
      <c r="WST4" s="289"/>
      <c r="WSU4" s="289"/>
      <c r="WSV4" s="289"/>
      <c r="WSW4" s="289"/>
      <c r="WSX4" s="289"/>
      <c r="WSY4" s="289"/>
      <c r="WSZ4" s="289"/>
      <c r="WTA4" s="289"/>
      <c r="WTB4" s="289"/>
      <c r="WTC4" s="289"/>
      <c r="WTD4" s="289"/>
      <c r="WTE4" s="289"/>
      <c r="WTF4" s="289"/>
      <c r="WTG4" s="289"/>
      <c r="WTH4" s="289"/>
      <c r="WTI4" s="289"/>
      <c r="WTJ4" s="289"/>
      <c r="WTK4" s="289"/>
      <c r="WTL4" s="289"/>
      <c r="WTM4" s="289"/>
      <c r="WTN4" s="289"/>
      <c r="WTO4" s="289"/>
      <c r="WTP4" s="289"/>
      <c r="WTQ4" s="289"/>
      <c r="WTR4" s="289"/>
      <c r="WTS4" s="289"/>
      <c r="WTT4" s="289"/>
      <c r="WTU4" s="289"/>
      <c r="WTV4" s="289"/>
      <c r="WTW4" s="289"/>
      <c r="WTX4" s="289"/>
      <c r="WTY4" s="289"/>
      <c r="WTZ4" s="289"/>
      <c r="WUA4" s="289"/>
      <c r="WUB4" s="289"/>
      <c r="WUC4" s="289"/>
      <c r="WUD4" s="289"/>
      <c r="WUE4" s="289"/>
      <c r="WUF4" s="289"/>
      <c r="WUG4" s="289"/>
      <c r="WUH4" s="289"/>
      <c r="WUI4" s="289"/>
      <c r="WUJ4" s="289"/>
      <c r="WUK4" s="289"/>
      <c r="WUL4" s="289"/>
      <c r="WUM4" s="289"/>
      <c r="WUN4" s="289"/>
      <c r="WUO4" s="289"/>
      <c r="WUP4" s="289"/>
      <c r="WUQ4" s="289"/>
      <c r="WUR4" s="289"/>
      <c r="WUS4" s="289"/>
      <c r="WUT4" s="289"/>
      <c r="WUU4" s="289"/>
      <c r="WUV4" s="289"/>
      <c r="WUW4" s="289"/>
      <c r="WUX4" s="289"/>
      <c r="WUY4" s="289"/>
      <c r="WUZ4" s="289"/>
      <c r="WVA4" s="289"/>
      <c r="WVB4" s="289"/>
      <c r="WVC4" s="289"/>
      <c r="WVD4" s="289"/>
      <c r="WVE4" s="289"/>
      <c r="WVF4" s="289"/>
      <c r="WVG4" s="289"/>
      <c r="WVH4" s="289"/>
      <c r="WVI4" s="289"/>
      <c r="WVJ4" s="289"/>
      <c r="WVK4" s="289"/>
      <c r="WVL4" s="289"/>
      <c r="WVM4" s="289"/>
      <c r="WVN4" s="289"/>
      <c r="WVO4" s="289"/>
      <c r="WVP4" s="289"/>
      <c r="WVQ4" s="289"/>
      <c r="WVR4" s="289"/>
      <c r="WVS4" s="289"/>
      <c r="WVT4" s="289"/>
      <c r="WVU4" s="289"/>
      <c r="WVV4" s="289"/>
      <c r="WVW4" s="289"/>
      <c r="WVX4" s="289"/>
      <c r="WVY4" s="289"/>
      <c r="WVZ4" s="289"/>
      <c r="WWA4" s="289"/>
      <c r="WWB4" s="289"/>
      <c r="WWC4" s="289"/>
      <c r="WWD4" s="289"/>
      <c r="WWE4" s="289"/>
      <c r="WWF4" s="289"/>
      <c r="WWG4" s="289"/>
      <c r="WWH4" s="289"/>
      <c r="WWI4" s="289"/>
      <c r="WWJ4" s="289"/>
      <c r="WWK4" s="289"/>
      <c r="WWL4" s="289"/>
      <c r="WWM4" s="289"/>
      <c r="WWN4" s="289"/>
      <c r="WWO4" s="289"/>
      <c r="WWP4" s="289"/>
      <c r="WWQ4" s="289"/>
      <c r="WWR4" s="289"/>
      <c r="WWS4" s="289"/>
      <c r="WWT4" s="289"/>
      <c r="WWU4" s="289"/>
      <c r="WWV4" s="289"/>
      <c r="WWW4" s="289"/>
      <c r="WWX4" s="289"/>
      <c r="WWY4" s="289"/>
      <c r="WWZ4" s="289"/>
      <c r="WXA4" s="289"/>
      <c r="WXB4" s="289"/>
      <c r="WXC4" s="289"/>
      <c r="WXD4" s="289"/>
      <c r="WXE4" s="289"/>
      <c r="WXF4" s="289"/>
      <c r="WXG4" s="289"/>
      <c r="WXH4" s="289"/>
      <c r="WXI4" s="289"/>
      <c r="WXJ4" s="289"/>
      <c r="WXK4" s="289"/>
      <c r="WXL4" s="289"/>
      <c r="WXM4" s="289"/>
      <c r="WXN4" s="289"/>
      <c r="WXO4" s="289"/>
      <c r="WXP4" s="289"/>
      <c r="WXQ4" s="289"/>
      <c r="WXR4" s="289"/>
      <c r="WXS4" s="289"/>
      <c r="WXT4" s="289"/>
      <c r="WXU4" s="289"/>
      <c r="WXV4" s="289"/>
      <c r="WXW4" s="289"/>
      <c r="WXX4" s="289"/>
      <c r="WXY4" s="289"/>
      <c r="WXZ4" s="289"/>
      <c r="WYA4" s="289"/>
      <c r="WYB4" s="289"/>
      <c r="WYC4" s="289"/>
      <c r="WYD4" s="289"/>
      <c r="WYE4" s="289"/>
      <c r="WYF4" s="289"/>
      <c r="WYG4" s="289"/>
      <c r="WYH4" s="289"/>
      <c r="WYI4" s="289"/>
      <c r="WYJ4" s="289"/>
      <c r="WYK4" s="289"/>
      <c r="WYL4" s="289"/>
      <c r="WYM4" s="289"/>
      <c r="WYN4" s="289"/>
      <c r="WYO4" s="289"/>
      <c r="WYP4" s="289"/>
      <c r="WYQ4" s="289"/>
      <c r="WYR4" s="289"/>
      <c r="WYS4" s="289"/>
      <c r="WYT4" s="289"/>
      <c r="WYU4" s="289"/>
      <c r="WYV4" s="289"/>
      <c r="WYW4" s="289"/>
      <c r="WYX4" s="289"/>
      <c r="WYY4" s="289"/>
      <c r="WYZ4" s="289"/>
      <c r="WZA4" s="289"/>
      <c r="WZB4" s="289"/>
      <c r="WZC4" s="289"/>
      <c r="WZD4" s="289"/>
      <c r="WZE4" s="289"/>
      <c r="WZF4" s="289"/>
      <c r="WZG4" s="289"/>
      <c r="WZH4" s="289"/>
      <c r="WZI4" s="289"/>
      <c r="WZJ4" s="289"/>
      <c r="WZK4" s="289"/>
      <c r="WZL4" s="289"/>
      <c r="WZM4" s="289"/>
      <c r="WZN4" s="289"/>
      <c r="WZO4" s="289"/>
      <c r="WZP4" s="289"/>
      <c r="WZQ4" s="289"/>
      <c r="WZR4" s="289"/>
      <c r="WZS4" s="289"/>
      <c r="WZT4" s="289"/>
      <c r="WZU4" s="289"/>
      <c r="WZV4" s="289"/>
      <c r="WZW4" s="289"/>
      <c r="WZX4" s="289"/>
      <c r="WZY4" s="289"/>
      <c r="WZZ4" s="289"/>
      <c r="XAA4" s="289"/>
      <c r="XAB4" s="289"/>
      <c r="XAC4" s="289"/>
      <c r="XAD4" s="289"/>
      <c r="XAE4" s="289"/>
      <c r="XAF4" s="289"/>
      <c r="XAG4" s="289"/>
      <c r="XAH4" s="289"/>
      <c r="XAI4" s="289"/>
      <c r="XAJ4" s="289"/>
      <c r="XAK4" s="289"/>
      <c r="XAL4" s="289"/>
      <c r="XAM4" s="289"/>
      <c r="XAN4" s="289"/>
      <c r="XAO4" s="289"/>
      <c r="XAP4" s="289"/>
      <c r="XAQ4" s="289"/>
      <c r="XAR4" s="289"/>
      <c r="XAS4" s="289"/>
      <c r="XAT4" s="289"/>
      <c r="XAU4" s="289"/>
      <c r="XAV4" s="289"/>
      <c r="XAW4" s="289"/>
      <c r="XAX4" s="289"/>
      <c r="XAY4" s="289"/>
      <c r="XAZ4" s="289"/>
      <c r="XBA4" s="289"/>
      <c r="XBB4" s="289"/>
      <c r="XBC4" s="289"/>
      <c r="XBD4" s="289"/>
      <c r="XBE4" s="289"/>
      <c r="XBF4" s="289"/>
      <c r="XBG4" s="289"/>
      <c r="XBH4" s="289"/>
      <c r="XBI4" s="289"/>
      <c r="XBJ4" s="289"/>
      <c r="XBK4" s="289"/>
      <c r="XBL4" s="289"/>
      <c r="XBM4" s="289"/>
      <c r="XBN4" s="289"/>
      <c r="XBO4" s="289"/>
      <c r="XBP4" s="289"/>
      <c r="XBQ4" s="289"/>
      <c r="XBR4" s="289"/>
      <c r="XBS4" s="289"/>
      <c r="XBT4" s="289"/>
      <c r="XBU4" s="289"/>
      <c r="XBV4" s="289"/>
      <c r="XBW4" s="289"/>
      <c r="XBX4" s="289"/>
      <c r="XBY4" s="289"/>
      <c r="XBZ4" s="289"/>
      <c r="XCA4" s="289"/>
      <c r="XCB4" s="289"/>
      <c r="XCC4" s="289"/>
      <c r="XCD4" s="289"/>
      <c r="XCE4" s="289"/>
      <c r="XCF4" s="289"/>
      <c r="XCG4" s="289"/>
      <c r="XCH4" s="289"/>
      <c r="XCI4" s="289"/>
      <c r="XCJ4" s="289"/>
      <c r="XCK4" s="289"/>
      <c r="XCL4" s="289"/>
      <c r="XCM4" s="289"/>
      <c r="XCN4" s="289"/>
      <c r="XCO4" s="289"/>
      <c r="XCP4" s="289"/>
      <c r="XCQ4" s="289"/>
      <c r="XCR4" s="289"/>
      <c r="XCS4" s="289"/>
      <c r="XCT4" s="289"/>
      <c r="XCU4" s="289"/>
      <c r="XCV4" s="289"/>
      <c r="XCW4" s="289"/>
      <c r="XCX4" s="289"/>
      <c r="XCY4" s="289"/>
      <c r="XCZ4" s="289"/>
    </row>
    <row r="5" spans="1:121 16007:16328" s="292" customFormat="1" ht="24.75" customHeight="1" x14ac:dyDescent="0.3">
      <c r="A5" s="149"/>
      <c r="B5" s="194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246"/>
      <c r="AO5" s="151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7"/>
      <c r="BK5" s="17"/>
      <c r="BL5" s="154"/>
      <c r="BM5" s="154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153"/>
      <c r="BY5" s="295"/>
      <c r="BZ5" s="15"/>
      <c r="CA5" s="295"/>
      <c r="CB5" s="15"/>
      <c r="CC5" s="295"/>
      <c r="CD5" s="15"/>
      <c r="CE5" s="295"/>
      <c r="CF5" s="15"/>
      <c r="CG5" s="295"/>
      <c r="CH5" s="15"/>
      <c r="CI5" s="15"/>
      <c r="CJ5" s="295"/>
      <c r="CK5" s="15"/>
      <c r="CL5" s="295"/>
      <c r="CM5" s="251"/>
      <c r="CN5" s="53"/>
      <c r="CT5" s="5"/>
      <c r="DD5" s="130"/>
      <c r="DF5" s="136"/>
      <c r="DG5" s="136"/>
      <c r="DJ5" s="130"/>
      <c r="WQQ5" s="289"/>
      <c r="WQR5" s="289"/>
      <c r="WQS5" s="289"/>
      <c r="WQT5" s="289"/>
      <c r="WQU5" s="289"/>
      <c r="WQV5" s="289"/>
      <c r="WQW5" s="289"/>
      <c r="WQX5" s="289"/>
      <c r="WQY5" s="289"/>
      <c r="WQZ5" s="289"/>
      <c r="WRA5" s="289"/>
      <c r="WRB5" s="289"/>
      <c r="WRC5" s="289"/>
      <c r="WRD5" s="289"/>
      <c r="WRE5" s="289"/>
      <c r="WRF5" s="289"/>
      <c r="WRG5" s="289"/>
      <c r="WRH5" s="289"/>
      <c r="WRI5" s="289"/>
      <c r="WRJ5" s="289"/>
      <c r="WRK5" s="289"/>
      <c r="WRL5" s="289"/>
      <c r="WRM5" s="289"/>
      <c r="WRN5" s="289"/>
      <c r="WRO5" s="289"/>
      <c r="WRP5" s="289"/>
      <c r="WRQ5" s="289"/>
      <c r="WRR5" s="289"/>
      <c r="WRS5" s="289"/>
      <c r="WRT5" s="289"/>
      <c r="WRU5" s="289"/>
      <c r="WRV5" s="289"/>
      <c r="WRW5" s="289"/>
      <c r="WRX5" s="289"/>
      <c r="WRY5" s="289"/>
      <c r="WRZ5" s="289"/>
      <c r="WSA5" s="289"/>
      <c r="WSB5" s="289"/>
      <c r="WSC5" s="289"/>
      <c r="WSD5" s="289"/>
      <c r="WSE5" s="289"/>
      <c r="WSF5" s="289"/>
      <c r="WSG5" s="289"/>
      <c r="WSH5" s="289"/>
      <c r="WSI5" s="289"/>
      <c r="WSJ5" s="289"/>
      <c r="WSK5" s="289"/>
      <c r="WSL5" s="289"/>
      <c r="WSM5" s="289"/>
      <c r="WSN5" s="289"/>
      <c r="WSO5" s="289"/>
      <c r="WSP5" s="289"/>
      <c r="WSQ5" s="289"/>
      <c r="WSR5" s="289"/>
      <c r="WSS5" s="289"/>
      <c r="WST5" s="289"/>
      <c r="WSU5" s="289"/>
      <c r="WSV5" s="289"/>
      <c r="WSW5" s="289"/>
      <c r="WSX5" s="289"/>
      <c r="WSY5" s="289"/>
      <c r="WSZ5" s="289"/>
      <c r="WTA5" s="289"/>
      <c r="WTB5" s="289"/>
      <c r="WTC5" s="289"/>
      <c r="WTD5" s="289"/>
      <c r="WTE5" s="289"/>
      <c r="WTF5" s="289"/>
      <c r="WTG5" s="289"/>
      <c r="WTH5" s="289"/>
      <c r="WTI5" s="289"/>
      <c r="WTJ5" s="289"/>
      <c r="WTK5" s="289"/>
      <c r="WTL5" s="289"/>
      <c r="WTM5" s="289"/>
      <c r="WTN5" s="289"/>
      <c r="WTO5" s="289"/>
      <c r="WTP5" s="289"/>
      <c r="WTQ5" s="289"/>
      <c r="WTR5" s="289"/>
      <c r="WTS5" s="289"/>
      <c r="WTT5" s="289"/>
      <c r="WTU5" s="289"/>
      <c r="WTV5" s="289"/>
      <c r="WTW5" s="289"/>
      <c r="WTX5" s="289"/>
      <c r="WTY5" s="289"/>
      <c r="WTZ5" s="289"/>
      <c r="WUA5" s="289"/>
      <c r="WUB5" s="289"/>
      <c r="WUC5" s="289"/>
      <c r="WUD5" s="289"/>
      <c r="WUE5" s="289"/>
      <c r="WUF5" s="289"/>
      <c r="WUG5" s="289"/>
      <c r="WUH5" s="289"/>
      <c r="WUI5" s="289"/>
      <c r="WUJ5" s="289"/>
      <c r="WUK5" s="289"/>
      <c r="WUL5" s="289"/>
      <c r="WUM5" s="289"/>
      <c r="WUN5" s="289"/>
      <c r="WUO5" s="289"/>
      <c r="WUP5" s="289"/>
      <c r="WUQ5" s="289"/>
      <c r="WUR5" s="289"/>
      <c r="WUS5" s="289"/>
      <c r="WUT5" s="289"/>
      <c r="WUU5" s="289"/>
      <c r="WUV5" s="289"/>
      <c r="WUW5" s="289"/>
      <c r="WUX5" s="289"/>
      <c r="WUY5" s="289"/>
      <c r="WUZ5" s="289"/>
      <c r="WVA5" s="289"/>
      <c r="WVB5" s="289"/>
      <c r="WVC5" s="289"/>
      <c r="WVD5" s="289"/>
      <c r="WVE5" s="289"/>
      <c r="WVF5" s="289"/>
      <c r="WVG5" s="289"/>
      <c r="WVH5" s="289"/>
      <c r="WVI5" s="289"/>
      <c r="WVJ5" s="289"/>
      <c r="WVK5" s="289"/>
      <c r="WVL5" s="289"/>
      <c r="WVM5" s="289"/>
      <c r="WVN5" s="289"/>
      <c r="WVO5" s="289"/>
      <c r="WVP5" s="289"/>
      <c r="WVQ5" s="289"/>
      <c r="WVR5" s="289"/>
      <c r="WVS5" s="289"/>
      <c r="WVT5" s="289"/>
      <c r="WVU5" s="289"/>
      <c r="WVV5" s="289"/>
      <c r="WVW5" s="289"/>
      <c r="WVX5" s="289"/>
      <c r="WVY5" s="289"/>
      <c r="WVZ5" s="289"/>
      <c r="WWA5" s="289"/>
      <c r="WWB5" s="289"/>
      <c r="WWC5" s="289"/>
      <c r="WWD5" s="289"/>
      <c r="WWE5" s="289"/>
      <c r="WWF5" s="289"/>
      <c r="WWG5" s="289"/>
      <c r="WWH5" s="289"/>
      <c r="WWI5" s="289"/>
      <c r="WWJ5" s="289"/>
      <c r="WWK5" s="289"/>
      <c r="WWL5" s="289"/>
      <c r="WWM5" s="289"/>
      <c r="WWN5" s="289"/>
      <c r="WWO5" s="289"/>
      <c r="WWP5" s="289"/>
      <c r="WWQ5" s="289"/>
      <c r="WWR5" s="289"/>
      <c r="WWS5" s="289"/>
      <c r="WWT5" s="289"/>
      <c r="WWU5" s="289"/>
      <c r="WWV5" s="289"/>
      <c r="WWW5" s="289"/>
      <c r="WWX5" s="289"/>
      <c r="WWY5" s="289"/>
      <c r="WWZ5" s="289"/>
      <c r="WXA5" s="289"/>
      <c r="WXB5" s="289"/>
      <c r="WXC5" s="289"/>
      <c r="WXD5" s="289"/>
      <c r="WXE5" s="289"/>
      <c r="WXF5" s="289"/>
      <c r="WXG5" s="289"/>
      <c r="WXH5" s="289"/>
      <c r="WXI5" s="289"/>
      <c r="WXJ5" s="289"/>
      <c r="WXK5" s="289"/>
      <c r="WXL5" s="289"/>
      <c r="WXM5" s="289"/>
      <c r="WXN5" s="289"/>
      <c r="WXO5" s="289"/>
      <c r="WXP5" s="289"/>
      <c r="WXQ5" s="289"/>
      <c r="WXR5" s="289"/>
      <c r="WXS5" s="289"/>
      <c r="WXT5" s="289"/>
      <c r="WXU5" s="289"/>
      <c r="WXV5" s="289"/>
      <c r="WXW5" s="289"/>
      <c r="WXX5" s="289"/>
      <c r="WXY5" s="289"/>
      <c r="WXZ5" s="289"/>
      <c r="WYA5" s="289"/>
      <c r="WYB5" s="289"/>
      <c r="WYC5" s="289"/>
      <c r="WYD5" s="289"/>
      <c r="WYE5" s="289"/>
      <c r="WYF5" s="289"/>
      <c r="WYG5" s="289"/>
      <c r="WYH5" s="289"/>
      <c r="WYI5" s="289"/>
      <c r="WYJ5" s="289"/>
      <c r="WYK5" s="289"/>
      <c r="WYL5" s="289"/>
      <c r="WYM5" s="289"/>
      <c r="WYN5" s="289"/>
      <c r="WYO5" s="289"/>
      <c r="WYP5" s="289"/>
      <c r="WYQ5" s="289"/>
      <c r="WYR5" s="289"/>
      <c r="WYS5" s="289"/>
      <c r="WYT5" s="289"/>
      <c r="WYU5" s="289"/>
      <c r="WYV5" s="289"/>
      <c r="WYW5" s="289"/>
      <c r="WYX5" s="289"/>
      <c r="WYY5" s="289"/>
      <c r="WYZ5" s="289"/>
      <c r="WZA5" s="289"/>
      <c r="WZB5" s="289"/>
      <c r="WZC5" s="289"/>
      <c r="WZD5" s="289"/>
      <c r="WZE5" s="289"/>
      <c r="WZF5" s="289"/>
      <c r="WZG5" s="289"/>
      <c r="WZH5" s="289"/>
      <c r="WZI5" s="289"/>
      <c r="WZJ5" s="289"/>
      <c r="WZK5" s="289"/>
      <c r="WZL5" s="289"/>
      <c r="WZM5" s="289"/>
      <c r="WZN5" s="289"/>
      <c r="WZO5" s="289"/>
      <c r="WZP5" s="289"/>
      <c r="WZQ5" s="289"/>
      <c r="WZR5" s="289"/>
      <c r="WZS5" s="289"/>
      <c r="WZT5" s="289"/>
      <c r="WZU5" s="289"/>
      <c r="WZV5" s="289"/>
      <c r="WZW5" s="289"/>
      <c r="WZX5" s="289"/>
      <c r="WZY5" s="289"/>
      <c r="WZZ5" s="289"/>
      <c r="XAA5" s="289"/>
      <c r="XAB5" s="289"/>
      <c r="XAC5" s="289"/>
      <c r="XAD5" s="289"/>
      <c r="XAE5" s="289"/>
      <c r="XAF5" s="289"/>
      <c r="XAG5" s="289"/>
      <c r="XAH5" s="289"/>
      <c r="XAI5" s="289"/>
      <c r="XAJ5" s="289"/>
      <c r="XAK5" s="289"/>
      <c r="XAL5" s="289"/>
      <c r="XAM5" s="289"/>
      <c r="XAN5" s="289"/>
      <c r="XAO5" s="289"/>
      <c r="XAP5" s="289"/>
      <c r="XAQ5" s="289"/>
      <c r="XAR5" s="289"/>
      <c r="XAS5" s="289"/>
      <c r="XAT5" s="289"/>
      <c r="XAU5" s="289"/>
      <c r="XAV5" s="289"/>
      <c r="XAW5" s="289"/>
      <c r="XAX5" s="289"/>
      <c r="XAY5" s="289"/>
      <c r="XAZ5" s="289"/>
      <c r="XBA5" s="289"/>
      <c r="XBB5" s="289"/>
      <c r="XBC5" s="289"/>
      <c r="XBD5" s="289"/>
      <c r="XBE5" s="289"/>
      <c r="XBF5" s="289"/>
      <c r="XBG5" s="289"/>
      <c r="XBH5" s="289"/>
      <c r="XBI5" s="289"/>
      <c r="XBJ5" s="289"/>
      <c r="XBK5" s="289"/>
      <c r="XBL5" s="289"/>
      <c r="XBM5" s="289"/>
      <c r="XBN5" s="289"/>
      <c r="XBO5" s="289"/>
      <c r="XBP5" s="289"/>
      <c r="XBQ5" s="289"/>
      <c r="XBR5" s="289"/>
      <c r="XBS5" s="289"/>
      <c r="XBT5" s="289"/>
      <c r="XBU5" s="289"/>
      <c r="XBV5" s="289"/>
      <c r="XBW5" s="289"/>
      <c r="XBX5" s="289"/>
      <c r="XBY5" s="289"/>
      <c r="XBZ5" s="289"/>
      <c r="XCA5" s="289"/>
      <c r="XCB5" s="289"/>
      <c r="XCC5" s="289"/>
      <c r="XCD5" s="289"/>
      <c r="XCE5" s="289"/>
      <c r="XCF5" s="289"/>
      <c r="XCG5" s="289"/>
      <c r="XCH5" s="289"/>
      <c r="XCI5" s="289"/>
      <c r="XCJ5" s="289"/>
      <c r="XCK5" s="289"/>
      <c r="XCL5" s="289"/>
      <c r="XCM5" s="289"/>
      <c r="XCN5" s="289"/>
      <c r="XCO5" s="289"/>
      <c r="XCP5" s="289"/>
      <c r="XCQ5" s="289"/>
      <c r="XCR5" s="289"/>
      <c r="XCS5" s="289"/>
      <c r="XCT5" s="289"/>
      <c r="XCU5" s="289"/>
      <c r="XCV5" s="289"/>
      <c r="XCW5" s="289"/>
      <c r="XCX5" s="289"/>
      <c r="XCY5" s="289"/>
      <c r="XCZ5" s="289"/>
    </row>
    <row r="6" spans="1:121 16007:16328" s="292" customFormat="1" ht="18" x14ac:dyDescent="0.25">
      <c r="A6" s="289"/>
      <c r="B6" s="52"/>
      <c r="C6" s="358" t="s">
        <v>243</v>
      </c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T6" s="5"/>
      <c r="DD6" s="130"/>
      <c r="DF6" s="136"/>
      <c r="DG6" s="136"/>
      <c r="DJ6" s="130"/>
      <c r="WQQ6" s="289"/>
      <c r="WQR6" s="289"/>
      <c r="WQS6" s="289"/>
      <c r="WQT6" s="289"/>
      <c r="WQU6" s="289"/>
      <c r="WQV6" s="289"/>
      <c r="WQW6" s="289"/>
      <c r="WQX6" s="289"/>
      <c r="WQY6" s="289"/>
      <c r="WQZ6" s="289"/>
      <c r="WRA6" s="289"/>
      <c r="WRB6" s="289"/>
      <c r="WRC6" s="289"/>
      <c r="WRD6" s="289"/>
      <c r="WRE6" s="289"/>
      <c r="WRF6" s="289"/>
      <c r="WRG6" s="289"/>
      <c r="WRH6" s="289"/>
      <c r="WRI6" s="289"/>
      <c r="WRJ6" s="289"/>
      <c r="WRK6" s="289"/>
      <c r="WRL6" s="289"/>
      <c r="WRM6" s="289"/>
      <c r="WRN6" s="289"/>
      <c r="WRO6" s="289"/>
      <c r="WRP6" s="289"/>
      <c r="WRQ6" s="289"/>
      <c r="WRR6" s="289"/>
      <c r="WRS6" s="289"/>
      <c r="WRT6" s="289"/>
      <c r="WRU6" s="289"/>
      <c r="WRV6" s="289"/>
      <c r="WRW6" s="289"/>
      <c r="WRX6" s="289"/>
      <c r="WRY6" s="289"/>
      <c r="WRZ6" s="289"/>
      <c r="WSA6" s="289"/>
      <c r="WSB6" s="289"/>
      <c r="WSC6" s="289"/>
      <c r="WSD6" s="289"/>
      <c r="WSE6" s="289"/>
      <c r="WSF6" s="289"/>
      <c r="WSG6" s="289"/>
      <c r="WSH6" s="289"/>
      <c r="WSI6" s="289"/>
      <c r="WSJ6" s="289"/>
      <c r="WSK6" s="289"/>
      <c r="WSL6" s="289"/>
      <c r="WSM6" s="289"/>
      <c r="WSN6" s="289"/>
      <c r="WSO6" s="289"/>
      <c r="WSP6" s="289"/>
      <c r="WSQ6" s="289"/>
      <c r="WSR6" s="289"/>
      <c r="WSS6" s="289"/>
      <c r="WST6" s="289"/>
      <c r="WSU6" s="289"/>
      <c r="WSV6" s="289"/>
      <c r="WSW6" s="289"/>
      <c r="WSX6" s="289"/>
      <c r="WSY6" s="289"/>
      <c r="WSZ6" s="289"/>
      <c r="WTA6" s="289"/>
      <c r="WTB6" s="289"/>
      <c r="WTC6" s="289"/>
      <c r="WTD6" s="289"/>
      <c r="WTE6" s="289"/>
      <c r="WTF6" s="289"/>
      <c r="WTG6" s="289"/>
      <c r="WTH6" s="289"/>
      <c r="WTI6" s="289"/>
      <c r="WTJ6" s="289"/>
      <c r="WTK6" s="289"/>
      <c r="WTL6" s="289"/>
      <c r="WTM6" s="289"/>
      <c r="WTN6" s="289"/>
      <c r="WTO6" s="289"/>
      <c r="WTP6" s="289"/>
      <c r="WTQ6" s="289"/>
      <c r="WTR6" s="289"/>
      <c r="WTS6" s="289"/>
      <c r="WTT6" s="289"/>
      <c r="WTU6" s="289"/>
      <c r="WTV6" s="289"/>
      <c r="WTW6" s="289"/>
      <c r="WTX6" s="289"/>
      <c r="WTY6" s="289"/>
      <c r="WTZ6" s="289"/>
      <c r="WUA6" s="289"/>
      <c r="WUB6" s="289"/>
      <c r="WUC6" s="289"/>
      <c r="WUD6" s="289"/>
      <c r="WUE6" s="289"/>
      <c r="WUF6" s="289"/>
      <c r="WUG6" s="289"/>
      <c r="WUH6" s="289"/>
      <c r="WUI6" s="289"/>
      <c r="WUJ6" s="289"/>
      <c r="WUK6" s="289"/>
      <c r="WUL6" s="289"/>
      <c r="WUM6" s="289"/>
      <c r="WUN6" s="289"/>
      <c r="WUO6" s="289"/>
      <c r="WUP6" s="289"/>
      <c r="WUQ6" s="289"/>
      <c r="WUR6" s="289"/>
      <c r="WUS6" s="289"/>
      <c r="WUT6" s="289"/>
      <c r="WUU6" s="289"/>
      <c r="WUV6" s="289"/>
      <c r="WUW6" s="289"/>
      <c r="WUX6" s="289"/>
      <c r="WUY6" s="289"/>
      <c r="WUZ6" s="289"/>
      <c r="WVA6" s="289"/>
      <c r="WVB6" s="289"/>
      <c r="WVC6" s="289"/>
      <c r="WVD6" s="289"/>
      <c r="WVE6" s="289"/>
      <c r="WVF6" s="289"/>
      <c r="WVG6" s="289"/>
      <c r="WVH6" s="289"/>
      <c r="WVI6" s="289"/>
      <c r="WVJ6" s="289"/>
      <c r="WVK6" s="289"/>
      <c r="WVL6" s="289"/>
      <c r="WVM6" s="289"/>
      <c r="WVN6" s="289"/>
      <c r="WVO6" s="289"/>
      <c r="WVP6" s="289"/>
      <c r="WVQ6" s="289"/>
      <c r="WVR6" s="289"/>
      <c r="WVS6" s="289"/>
      <c r="WVT6" s="289"/>
      <c r="WVU6" s="289"/>
      <c r="WVV6" s="289"/>
      <c r="WVW6" s="289"/>
      <c r="WVX6" s="289"/>
      <c r="WVY6" s="289"/>
      <c r="WVZ6" s="289"/>
      <c r="WWA6" s="289"/>
      <c r="WWB6" s="289"/>
      <c r="WWC6" s="289"/>
      <c r="WWD6" s="289"/>
      <c r="WWE6" s="289"/>
      <c r="WWF6" s="289"/>
      <c r="WWG6" s="289"/>
      <c r="WWH6" s="289"/>
      <c r="WWI6" s="289"/>
      <c r="WWJ6" s="289"/>
      <c r="WWK6" s="289"/>
      <c r="WWL6" s="289"/>
      <c r="WWM6" s="289"/>
      <c r="WWN6" s="289"/>
      <c r="WWO6" s="289"/>
      <c r="WWP6" s="289"/>
      <c r="WWQ6" s="289"/>
      <c r="WWR6" s="289"/>
      <c r="WWS6" s="289"/>
      <c r="WWT6" s="289"/>
      <c r="WWU6" s="289"/>
      <c r="WWV6" s="289"/>
      <c r="WWW6" s="289"/>
      <c r="WWX6" s="289"/>
      <c r="WWY6" s="289"/>
      <c r="WWZ6" s="289"/>
      <c r="WXA6" s="289"/>
      <c r="WXB6" s="289"/>
      <c r="WXC6" s="289"/>
      <c r="WXD6" s="289"/>
      <c r="WXE6" s="289"/>
      <c r="WXF6" s="289"/>
      <c r="WXG6" s="289"/>
      <c r="WXH6" s="289"/>
      <c r="WXI6" s="289"/>
      <c r="WXJ6" s="289"/>
      <c r="WXK6" s="289"/>
      <c r="WXL6" s="289"/>
      <c r="WXM6" s="289"/>
      <c r="WXN6" s="289"/>
      <c r="WXO6" s="289"/>
      <c r="WXP6" s="289"/>
      <c r="WXQ6" s="289"/>
      <c r="WXR6" s="289"/>
      <c r="WXS6" s="289"/>
      <c r="WXT6" s="289"/>
      <c r="WXU6" s="289"/>
      <c r="WXV6" s="289"/>
      <c r="WXW6" s="289"/>
      <c r="WXX6" s="289"/>
      <c r="WXY6" s="289"/>
      <c r="WXZ6" s="289"/>
      <c r="WYA6" s="289"/>
      <c r="WYB6" s="289"/>
      <c r="WYC6" s="289"/>
      <c r="WYD6" s="289"/>
      <c r="WYE6" s="289"/>
      <c r="WYF6" s="289"/>
      <c r="WYG6" s="289"/>
      <c r="WYH6" s="289"/>
      <c r="WYI6" s="289"/>
      <c r="WYJ6" s="289"/>
      <c r="WYK6" s="289"/>
      <c r="WYL6" s="289"/>
      <c r="WYM6" s="289"/>
      <c r="WYN6" s="289"/>
      <c r="WYO6" s="289"/>
      <c r="WYP6" s="289"/>
      <c r="WYQ6" s="289"/>
      <c r="WYR6" s="289"/>
      <c r="WYS6" s="289"/>
      <c r="WYT6" s="289"/>
      <c r="WYU6" s="289"/>
      <c r="WYV6" s="289"/>
      <c r="WYW6" s="289"/>
      <c r="WYX6" s="289"/>
      <c r="WYY6" s="289"/>
      <c r="WYZ6" s="289"/>
      <c r="WZA6" s="289"/>
      <c r="WZB6" s="289"/>
      <c r="WZC6" s="289"/>
      <c r="WZD6" s="289"/>
      <c r="WZE6" s="289"/>
      <c r="WZF6" s="289"/>
      <c r="WZG6" s="289"/>
      <c r="WZH6" s="289"/>
      <c r="WZI6" s="289"/>
      <c r="WZJ6" s="289"/>
      <c r="WZK6" s="289"/>
      <c r="WZL6" s="289"/>
      <c r="WZM6" s="289"/>
      <c r="WZN6" s="289"/>
      <c r="WZO6" s="289"/>
      <c r="WZP6" s="289"/>
      <c r="WZQ6" s="289"/>
      <c r="WZR6" s="289"/>
      <c r="WZS6" s="289"/>
      <c r="WZT6" s="289"/>
      <c r="WZU6" s="289"/>
      <c r="WZV6" s="289"/>
      <c r="WZW6" s="289"/>
      <c r="WZX6" s="289"/>
      <c r="WZY6" s="289"/>
      <c r="WZZ6" s="289"/>
      <c r="XAA6" s="289"/>
      <c r="XAB6" s="289"/>
      <c r="XAC6" s="289"/>
      <c r="XAD6" s="289"/>
      <c r="XAE6" s="289"/>
      <c r="XAF6" s="289"/>
      <c r="XAG6" s="289"/>
      <c r="XAH6" s="289"/>
      <c r="XAI6" s="289"/>
      <c r="XAJ6" s="289"/>
      <c r="XAK6" s="289"/>
      <c r="XAL6" s="289"/>
      <c r="XAM6" s="289"/>
      <c r="XAN6" s="289"/>
      <c r="XAO6" s="289"/>
      <c r="XAP6" s="289"/>
      <c r="XAQ6" s="289"/>
      <c r="XAR6" s="289"/>
      <c r="XAS6" s="289"/>
      <c r="XAT6" s="289"/>
      <c r="XAU6" s="289"/>
      <c r="XAV6" s="289"/>
      <c r="XAW6" s="289"/>
      <c r="XAX6" s="289"/>
      <c r="XAY6" s="289"/>
      <c r="XAZ6" s="289"/>
      <c r="XBA6" s="289"/>
      <c r="XBB6" s="289"/>
      <c r="XBC6" s="289"/>
      <c r="XBD6" s="289"/>
      <c r="XBE6" s="289"/>
      <c r="XBF6" s="289"/>
      <c r="XBG6" s="289"/>
      <c r="XBH6" s="289"/>
      <c r="XBI6" s="289"/>
      <c r="XBJ6" s="289"/>
      <c r="XBK6" s="289"/>
      <c r="XBL6" s="289"/>
      <c r="XBM6" s="289"/>
      <c r="XBN6" s="289"/>
      <c r="XBO6" s="289"/>
      <c r="XBP6" s="289"/>
      <c r="XBQ6" s="289"/>
      <c r="XBR6" s="289"/>
      <c r="XBS6" s="289"/>
      <c r="XBT6" s="289"/>
      <c r="XBU6" s="289"/>
      <c r="XBV6" s="289"/>
      <c r="XBW6" s="289"/>
      <c r="XBX6" s="289"/>
      <c r="XBY6" s="289"/>
      <c r="XBZ6" s="289"/>
      <c r="XCA6" s="289"/>
      <c r="XCB6" s="289"/>
      <c r="XCC6" s="289"/>
      <c r="XCD6" s="289"/>
      <c r="XCE6" s="289"/>
      <c r="XCF6" s="289"/>
      <c r="XCG6" s="289"/>
      <c r="XCH6" s="289"/>
      <c r="XCI6" s="289"/>
      <c r="XCJ6" s="289"/>
      <c r="XCK6" s="289"/>
      <c r="XCL6" s="289"/>
      <c r="XCM6" s="289"/>
      <c r="XCN6" s="289"/>
      <c r="XCO6" s="289"/>
      <c r="XCP6" s="289"/>
      <c r="XCQ6" s="289"/>
      <c r="XCR6" s="289"/>
      <c r="XCS6" s="289"/>
      <c r="XCT6" s="289"/>
      <c r="XCU6" s="289"/>
      <c r="XCV6" s="289"/>
      <c r="XCW6" s="289"/>
      <c r="XCX6" s="289"/>
      <c r="XCY6" s="289"/>
      <c r="XCZ6" s="289"/>
    </row>
    <row r="7" spans="1:121 16007:16328" s="292" customFormat="1" ht="20.100000000000001" customHeight="1" x14ac:dyDescent="0.3">
      <c r="A7" s="149"/>
      <c r="B7" s="149"/>
      <c r="C7" s="358" t="s">
        <v>145</v>
      </c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T7" s="5"/>
      <c r="DD7" s="130"/>
      <c r="DF7" s="136"/>
      <c r="DG7" s="136"/>
      <c r="DJ7" s="130"/>
      <c r="WQQ7" s="289"/>
      <c r="WQR7" s="289"/>
      <c r="WQS7" s="289"/>
      <c r="WQT7" s="289"/>
      <c r="WQU7" s="289"/>
      <c r="WQV7" s="289"/>
      <c r="WQW7" s="289"/>
      <c r="WQX7" s="289"/>
      <c r="WQY7" s="289"/>
      <c r="WQZ7" s="289"/>
      <c r="WRA7" s="289"/>
      <c r="WRB7" s="289"/>
      <c r="WRC7" s="289"/>
      <c r="WRD7" s="289"/>
      <c r="WRE7" s="289"/>
      <c r="WRF7" s="289"/>
      <c r="WRG7" s="289"/>
      <c r="WRH7" s="289"/>
      <c r="WRI7" s="289"/>
      <c r="WRJ7" s="289"/>
      <c r="WRK7" s="289"/>
      <c r="WRL7" s="289"/>
      <c r="WRM7" s="289"/>
      <c r="WRN7" s="289"/>
      <c r="WRO7" s="289"/>
      <c r="WRP7" s="289"/>
      <c r="WRQ7" s="289"/>
      <c r="WRR7" s="289"/>
      <c r="WRS7" s="289"/>
      <c r="WRT7" s="289"/>
      <c r="WRU7" s="289"/>
      <c r="WRV7" s="289"/>
      <c r="WRW7" s="289"/>
      <c r="WRX7" s="289"/>
      <c r="WRY7" s="289"/>
      <c r="WRZ7" s="289"/>
      <c r="WSA7" s="289"/>
      <c r="WSB7" s="289"/>
      <c r="WSC7" s="289"/>
      <c r="WSD7" s="289"/>
      <c r="WSE7" s="289"/>
      <c r="WSF7" s="289"/>
      <c r="WSG7" s="289"/>
      <c r="WSH7" s="289"/>
      <c r="WSI7" s="289"/>
      <c r="WSJ7" s="289"/>
      <c r="WSK7" s="289"/>
      <c r="WSL7" s="289"/>
      <c r="WSM7" s="289"/>
      <c r="WSN7" s="289"/>
      <c r="WSO7" s="289"/>
      <c r="WSP7" s="289"/>
      <c r="WSQ7" s="289"/>
      <c r="WSR7" s="289"/>
      <c r="WSS7" s="289"/>
      <c r="WST7" s="289"/>
      <c r="WSU7" s="289"/>
      <c r="WSV7" s="289"/>
      <c r="WSW7" s="289"/>
      <c r="WSX7" s="289"/>
      <c r="WSY7" s="289"/>
      <c r="WSZ7" s="289"/>
      <c r="WTA7" s="289"/>
      <c r="WTB7" s="289"/>
      <c r="WTC7" s="289"/>
      <c r="WTD7" s="289"/>
      <c r="WTE7" s="289"/>
      <c r="WTF7" s="289"/>
      <c r="WTG7" s="289"/>
      <c r="WTH7" s="289"/>
      <c r="WTI7" s="289"/>
      <c r="WTJ7" s="289"/>
      <c r="WTK7" s="289"/>
      <c r="WTL7" s="289"/>
      <c r="WTM7" s="289"/>
      <c r="WTN7" s="289"/>
      <c r="WTO7" s="289"/>
      <c r="WTP7" s="289"/>
      <c r="WTQ7" s="289"/>
      <c r="WTR7" s="289"/>
      <c r="WTS7" s="289"/>
      <c r="WTT7" s="289"/>
      <c r="WTU7" s="289"/>
      <c r="WTV7" s="289"/>
      <c r="WTW7" s="289"/>
      <c r="WTX7" s="289"/>
      <c r="WTY7" s="289"/>
      <c r="WTZ7" s="289"/>
      <c r="WUA7" s="289"/>
      <c r="WUB7" s="289"/>
      <c r="WUC7" s="289"/>
      <c r="WUD7" s="289"/>
      <c r="WUE7" s="289"/>
      <c r="WUF7" s="289"/>
      <c r="WUG7" s="289"/>
      <c r="WUH7" s="289"/>
      <c r="WUI7" s="289"/>
      <c r="WUJ7" s="289"/>
      <c r="WUK7" s="289"/>
      <c r="WUL7" s="289"/>
      <c r="WUM7" s="289"/>
      <c r="WUN7" s="289"/>
      <c r="WUO7" s="289"/>
      <c r="WUP7" s="289"/>
      <c r="WUQ7" s="289"/>
      <c r="WUR7" s="289"/>
      <c r="WUS7" s="289"/>
      <c r="WUT7" s="289"/>
      <c r="WUU7" s="289"/>
      <c r="WUV7" s="289"/>
      <c r="WUW7" s="289"/>
      <c r="WUX7" s="289"/>
      <c r="WUY7" s="289"/>
      <c r="WUZ7" s="289"/>
      <c r="WVA7" s="289"/>
      <c r="WVB7" s="289"/>
      <c r="WVC7" s="289"/>
      <c r="WVD7" s="289"/>
      <c r="WVE7" s="289"/>
      <c r="WVF7" s="289"/>
      <c r="WVG7" s="289"/>
      <c r="WVH7" s="289"/>
      <c r="WVI7" s="289"/>
      <c r="WVJ7" s="289"/>
      <c r="WVK7" s="289"/>
      <c r="WVL7" s="289"/>
      <c r="WVM7" s="289"/>
      <c r="WVN7" s="289"/>
      <c r="WVO7" s="289"/>
      <c r="WVP7" s="289"/>
      <c r="WVQ7" s="289"/>
      <c r="WVR7" s="289"/>
      <c r="WVS7" s="289"/>
      <c r="WVT7" s="289"/>
      <c r="WVU7" s="289"/>
      <c r="WVV7" s="289"/>
      <c r="WVW7" s="289"/>
      <c r="WVX7" s="289"/>
      <c r="WVY7" s="289"/>
      <c r="WVZ7" s="289"/>
      <c r="WWA7" s="289"/>
      <c r="WWB7" s="289"/>
      <c r="WWC7" s="289"/>
      <c r="WWD7" s="289"/>
      <c r="WWE7" s="289"/>
      <c r="WWF7" s="289"/>
      <c r="WWG7" s="289"/>
      <c r="WWH7" s="289"/>
      <c r="WWI7" s="289"/>
      <c r="WWJ7" s="289"/>
      <c r="WWK7" s="289"/>
      <c r="WWL7" s="289"/>
      <c r="WWM7" s="289"/>
      <c r="WWN7" s="289"/>
      <c r="WWO7" s="289"/>
      <c r="WWP7" s="289"/>
      <c r="WWQ7" s="289"/>
      <c r="WWR7" s="289"/>
      <c r="WWS7" s="289"/>
      <c r="WWT7" s="289"/>
      <c r="WWU7" s="289"/>
      <c r="WWV7" s="289"/>
      <c r="WWW7" s="289"/>
      <c r="WWX7" s="289"/>
      <c r="WWY7" s="289"/>
      <c r="WWZ7" s="289"/>
      <c r="WXA7" s="289"/>
      <c r="WXB7" s="289"/>
      <c r="WXC7" s="289"/>
      <c r="WXD7" s="289"/>
      <c r="WXE7" s="289"/>
      <c r="WXF7" s="289"/>
      <c r="WXG7" s="289"/>
      <c r="WXH7" s="289"/>
      <c r="WXI7" s="289"/>
      <c r="WXJ7" s="289"/>
      <c r="WXK7" s="289"/>
      <c r="WXL7" s="289"/>
      <c r="WXM7" s="289"/>
      <c r="WXN7" s="289"/>
      <c r="WXO7" s="289"/>
      <c r="WXP7" s="289"/>
      <c r="WXQ7" s="289"/>
      <c r="WXR7" s="289"/>
      <c r="WXS7" s="289"/>
      <c r="WXT7" s="289"/>
      <c r="WXU7" s="289"/>
      <c r="WXV7" s="289"/>
      <c r="WXW7" s="289"/>
      <c r="WXX7" s="289"/>
      <c r="WXY7" s="289"/>
      <c r="WXZ7" s="289"/>
      <c r="WYA7" s="289"/>
      <c r="WYB7" s="289"/>
      <c r="WYC7" s="289"/>
      <c r="WYD7" s="289"/>
      <c r="WYE7" s="289"/>
      <c r="WYF7" s="289"/>
      <c r="WYG7" s="289"/>
      <c r="WYH7" s="289"/>
      <c r="WYI7" s="289"/>
      <c r="WYJ7" s="289"/>
      <c r="WYK7" s="289"/>
      <c r="WYL7" s="289"/>
      <c r="WYM7" s="289"/>
      <c r="WYN7" s="289"/>
      <c r="WYO7" s="289"/>
      <c r="WYP7" s="289"/>
      <c r="WYQ7" s="289"/>
      <c r="WYR7" s="289"/>
      <c r="WYS7" s="289"/>
      <c r="WYT7" s="289"/>
      <c r="WYU7" s="289"/>
      <c r="WYV7" s="289"/>
      <c r="WYW7" s="289"/>
      <c r="WYX7" s="289"/>
      <c r="WYY7" s="289"/>
      <c r="WYZ7" s="289"/>
      <c r="WZA7" s="289"/>
      <c r="WZB7" s="289"/>
      <c r="WZC7" s="289"/>
      <c r="WZD7" s="289"/>
      <c r="WZE7" s="289"/>
      <c r="WZF7" s="289"/>
      <c r="WZG7" s="289"/>
      <c r="WZH7" s="289"/>
      <c r="WZI7" s="289"/>
      <c r="WZJ7" s="289"/>
      <c r="WZK7" s="289"/>
      <c r="WZL7" s="289"/>
      <c r="WZM7" s="289"/>
      <c r="WZN7" s="289"/>
      <c r="WZO7" s="289"/>
      <c r="WZP7" s="289"/>
      <c r="WZQ7" s="289"/>
      <c r="WZR7" s="289"/>
      <c r="WZS7" s="289"/>
      <c r="WZT7" s="289"/>
      <c r="WZU7" s="289"/>
      <c r="WZV7" s="289"/>
      <c r="WZW7" s="289"/>
      <c r="WZX7" s="289"/>
      <c r="WZY7" s="289"/>
      <c r="WZZ7" s="289"/>
      <c r="XAA7" s="289"/>
      <c r="XAB7" s="289"/>
      <c r="XAC7" s="289"/>
      <c r="XAD7" s="289"/>
      <c r="XAE7" s="289"/>
      <c r="XAF7" s="289"/>
      <c r="XAG7" s="289"/>
      <c r="XAH7" s="289"/>
      <c r="XAI7" s="289"/>
      <c r="XAJ7" s="289"/>
      <c r="XAK7" s="289"/>
      <c r="XAL7" s="289"/>
      <c r="XAM7" s="289"/>
      <c r="XAN7" s="289"/>
      <c r="XAO7" s="289"/>
      <c r="XAP7" s="289"/>
      <c r="XAQ7" s="289"/>
      <c r="XAR7" s="289"/>
      <c r="XAS7" s="289"/>
      <c r="XAT7" s="289"/>
      <c r="XAU7" s="289"/>
      <c r="XAV7" s="289"/>
      <c r="XAW7" s="289"/>
      <c r="XAX7" s="289"/>
      <c r="XAY7" s="289"/>
      <c r="XAZ7" s="289"/>
      <c r="XBA7" s="289"/>
      <c r="XBB7" s="289"/>
      <c r="XBC7" s="289"/>
      <c r="XBD7" s="289"/>
      <c r="XBE7" s="289"/>
      <c r="XBF7" s="289"/>
      <c r="XBG7" s="289"/>
      <c r="XBH7" s="289"/>
      <c r="XBI7" s="289"/>
      <c r="XBJ7" s="289"/>
      <c r="XBK7" s="289"/>
      <c r="XBL7" s="289"/>
      <c r="XBM7" s="289"/>
      <c r="XBN7" s="289"/>
      <c r="XBO7" s="289"/>
      <c r="XBP7" s="289"/>
      <c r="XBQ7" s="289"/>
      <c r="XBR7" s="289"/>
      <c r="XBS7" s="289"/>
      <c r="XBT7" s="289"/>
      <c r="XBU7" s="289"/>
      <c r="XBV7" s="289"/>
      <c r="XBW7" s="289"/>
      <c r="XBX7" s="289"/>
      <c r="XBY7" s="289"/>
      <c r="XBZ7" s="289"/>
      <c r="XCA7" s="289"/>
      <c r="XCB7" s="289"/>
      <c r="XCC7" s="289"/>
      <c r="XCD7" s="289"/>
      <c r="XCE7" s="289"/>
      <c r="XCF7" s="289"/>
      <c r="XCG7" s="289"/>
      <c r="XCH7" s="289"/>
      <c r="XCI7" s="289"/>
      <c r="XCJ7" s="289"/>
      <c r="XCK7" s="289"/>
      <c r="XCL7" s="289"/>
      <c r="XCM7" s="289"/>
      <c r="XCN7" s="289"/>
      <c r="XCO7" s="289"/>
      <c r="XCP7" s="289"/>
      <c r="XCQ7" s="289"/>
      <c r="XCR7" s="289"/>
      <c r="XCS7" s="289"/>
      <c r="XCT7" s="289"/>
      <c r="XCU7" s="289"/>
      <c r="XCV7" s="289"/>
      <c r="XCW7" s="289"/>
      <c r="XCX7" s="289"/>
      <c r="XCY7" s="289"/>
      <c r="XCZ7" s="289"/>
    </row>
    <row r="8" spans="1:121 16007:16328" s="292" customFormat="1" ht="20.100000000000001" customHeight="1" x14ac:dyDescent="0.3">
      <c r="A8" s="149"/>
      <c r="B8" s="149"/>
      <c r="C8" s="324"/>
      <c r="D8" s="324"/>
      <c r="E8" s="324"/>
      <c r="F8" s="324"/>
      <c r="G8" s="324"/>
      <c r="H8" s="324"/>
      <c r="I8" s="324"/>
      <c r="J8" s="324"/>
      <c r="K8" s="144"/>
      <c r="L8" s="144"/>
      <c r="M8" s="324"/>
      <c r="N8" s="147"/>
      <c r="O8" s="147"/>
      <c r="P8" s="147"/>
      <c r="Q8" s="144"/>
      <c r="R8" s="145"/>
      <c r="S8" s="144"/>
      <c r="T8" s="145"/>
      <c r="U8" s="146"/>
      <c r="V8" s="145"/>
      <c r="W8" s="280"/>
      <c r="X8" s="142"/>
      <c r="Y8" s="280"/>
      <c r="Z8" s="142"/>
      <c r="AA8" s="144"/>
      <c r="AB8" s="142"/>
      <c r="AC8" s="138"/>
      <c r="AD8" s="142"/>
      <c r="AE8" s="138"/>
      <c r="AF8" s="142"/>
      <c r="AG8" s="144"/>
      <c r="AH8" s="142"/>
      <c r="AI8" s="9"/>
      <c r="AJ8" s="9"/>
      <c r="AK8" s="9"/>
      <c r="AL8" s="9"/>
      <c r="AM8" s="9"/>
      <c r="AN8" s="244"/>
      <c r="AO8" s="18"/>
      <c r="AP8" s="9"/>
      <c r="AQ8" s="9"/>
      <c r="AR8" s="9"/>
      <c r="AS8" s="9"/>
      <c r="AT8" s="9"/>
      <c r="AU8" s="144"/>
      <c r="AV8" s="144"/>
      <c r="AW8" s="144"/>
      <c r="AX8" s="144"/>
      <c r="AY8" s="142"/>
      <c r="AZ8" s="143"/>
      <c r="BA8" s="143"/>
      <c r="BB8" s="143"/>
      <c r="BC8" s="143"/>
      <c r="BD8" s="142"/>
      <c r="BE8" s="138"/>
      <c r="BF8" s="142"/>
      <c r="BG8" s="142"/>
      <c r="BH8" s="141"/>
      <c r="BI8" s="324"/>
      <c r="BJ8" s="324"/>
      <c r="BK8" s="324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40"/>
      <c r="BY8" s="138"/>
      <c r="BZ8" s="139"/>
      <c r="CA8" s="138"/>
      <c r="CB8" s="139"/>
      <c r="CC8" s="138"/>
      <c r="CD8" s="139"/>
      <c r="CE8" s="138"/>
      <c r="CF8" s="139"/>
      <c r="CG8" s="138"/>
      <c r="CH8" s="139"/>
      <c r="CI8" s="139"/>
      <c r="CJ8" s="138"/>
      <c r="CK8" s="139"/>
      <c r="CL8" s="138"/>
      <c r="CM8" s="324"/>
      <c r="CN8" s="324"/>
      <c r="CT8" s="5"/>
      <c r="DD8" s="130"/>
      <c r="DF8" s="136"/>
      <c r="DG8" s="136"/>
      <c r="DJ8" s="130"/>
      <c r="WQQ8" s="289"/>
      <c r="WQR8" s="289"/>
      <c r="WQS8" s="289"/>
      <c r="WQT8" s="289"/>
      <c r="WQU8" s="289"/>
      <c r="WQV8" s="289"/>
      <c r="WQW8" s="289"/>
      <c r="WQX8" s="289"/>
      <c r="WQY8" s="289"/>
      <c r="WQZ8" s="289"/>
      <c r="WRA8" s="289"/>
      <c r="WRB8" s="289"/>
      <c r="WRC8" s="289"/>
      <c r="WRD8" s="289"/>
      <c r="WRE8" s="289"/>
      <c r="WRF8" s="289"/>
      <c r="WRG8" s="289"/>
      <c r="WRH8" s="289"/>
      <c r="WRI8" s="289"/>
      <c r="WRJ8" s="289"/>
      <c r="WRK8" s="289"/>
      <c r="WRL8" s="289"/>
      <c r="WRM8" s="289"/>
      <c r="WRN8" s="289"/>
      <c r="WRO8" s="289"/>
      <c r="WRP8" s="289"/>
      <c r="WRQ8" s="289"/>
      <c r="WRR8" s="289"/>
      <c r="WRS8" s="289"/>
      <c r="WRT8" s="289"/>
      <c r="WRU8" s="289"/>
      <c r="WRV8" s="289"/>
      <c r="WRW8" s="289"/>
      <c r="WRX8" s="289"/>
      <c r="WRY8" s="289"/>
      <c r="WRZ8" s="289"/>
      <c r="WSA8" s="289"/>
      <c r="WSB8" s="289"/>
      <c r="WSC8" s="289"/>
      <c r="WSD8" s="289"/>
      <c r="WSE8" s="289"/>
      <c r="WSF8" s="289"/>
      <c r="WSG8" s="289"/>
      <c r="WSH8" s="289"/>
      <c r="WSI8" s="289"/>
      <c r="WSJ8" s="289"/>
      <c r="WSK8" s="289"/>
      <c r="WSL8" s="289"/>
      <c r="WSM8" s="289"/>
      <c r="WSN8" s="289"/>
      <c r="WSO8" s="289"/>
      <c r="WSP8" s="289"/>
      <c r="WSQ8" s="289"/>
      <c r="WSR8" s="289"/>
      <c r="WSS8" s="289"/>
      <c r="WST8" s="289"/>
      <c r="WSU8" s="289"/>
      <c r="WSV8" s="289"/>
      <c r="WSW8" s="289"/>
      <c r="WSX8" s="289"/>
      <c r="WSY8" s="289"/>
      <c r="WSZ8" s="289"/>
      <c r="WTA8" s="289"/>
      <c r="WTB8" s="289"/>
      <c r="WTC8" s="289"/>
      <c r="WTD8" s="289"/>
      <c r="WTE8" s="289"/>
      <c r="WTF8" s="289"/>
      <c r="WTG8" s="289"/>
      <c r="WTH8" s="289"/>
      <c r="WTI8" s="289"/>
      <c r="WTJ8" s="289"/>
      <c r="WTK8" s="289"/>
      <c r="WTL8" s="289"/>
      <c r="WTM8" s="289"/>
      <c r="WTN8" s="289"/>
      <c r="WTO8" s="289"/>
      <c r="WTP8" s="289"/>
      <c r="WTQ8" s="289"/>
      <c r="WTR8" s="289"/>
      <c r="WTS8" s="289"/>
      <c r="WTT8" s="289"/>
      <c r="WTU8" s="289"/>
      <c r="WTV8" s="289"/>
      <c r="WTW8" s="289"/>
      <c r="WTX8" s="289"/>
      <c r="WTY8" s="289"/>
      <c r="WTZ8" s="289"/>
      <c r="WUA8" s="289"/>
      <c r="WUB8" s="289"/>
      <c r="WUC8" s="289"/>
      <c r="WUD8" s="289"/>
      <c r="WUE8" s="289"/>
      <c r="WUF8" s="289"/>
      <c r="WUG8" s="289"/>
      <c r="WUH8" s="289"/>
      <c r="WUI8" s="289"/>
      <c r="WUJ8" s="289"/>
      <c r="WUK8" s="289"/>
      <c r="WUL8" s="289"/>
      <c r="WUM8" s="289"/>
      <c r="WUN8" s="289"/>
      <c r="WUO8" s="289"/>
      <c r="WUP8" s="289"/>
      <c r="WUQ8" s="289"/>
      <c r="WUR8" s="289"/>
      <c r="WUS8" s="289"/>
      <c r="WUT8" s="289"/>
      <c r="WUU8" s="289"/>
      <c r="WUV8" s="289"/>
      <c r="WUW8" s="289"/>
      <c r="WUX8" s="289"/>
      <c r="WUY8" s="289"/>
      <c r="WUZ8" s="289"/>
      <c r="WVA8" s="289"/>
      <c r="WVB8" s="289"/>
      <c r="WVC8" s="289"/>
      <c r="WVD8" s="289"/>
      <c r="WVE8" s="289"/>
      <c r="WVF8" s="289"/>
      <c r="WVG8" s="289"/>
      <c r="WVH8" s="289"/>
      <c r="WVI8" s="289"/>
      <c r="WVJ8" s="289"/>
      <c r="WVK8" s="289"/>
      <c r="WVL8" s="289"/>
      <c r="WVM8" s="289"/>
      <c r="WVN8" s="289"/>
      <c r="WVO8" s="289"/>
      <c r="WVP8" s="289"/>
      <c r="WVQ8" s="289"/>
      <c r="WVR8" s="289"/>
      <c r="WVS8" s="289"/>
      <c r="WVT8" s="289"/>
      <c r="WVU8" s="289"/>
      <c r="WVV8" s="289"/>
      <c r="WVW8" s="289"/>
      <c r="WVX8" s="289"/>
      <c r="WVY8" s="289"/>
      <c r="WVZ8" s="289"/>
      <c r="WWA8" s="289"/>
      <c r="WWB8" s="289"/>
      <c r="WWC8" s="289"/>
      <c r="WWD8" s="289"/>
      <c r="WWE8" s="289"/>
      <c r="WWF8" s="289"/>
      <c r="WWG8" s="289"/>
      <c r="WWH8" s="289"/>
      <c r="WWI8" s="289"/>
      <c r="WWJ8" s="289"/>
      <c r="WWK8" s="289"/>
      <c r="WWL8" s="289"/>
      <c r="WWM8" s="289"/>
      <c r="WWN8" s="289"/>
      <c r="WWO8" s="289"/>
      <c r="WWP8" s="289"/>
      <c r="WWQ8" s="289"/>
      <c r="WWR8" s="289"/>
      <c r="WWS8" s="289"/>
      <c r="WWT8" s="289"/>
      <c r="WWU8" s="289"/>
      <c r="WWV8" s="289"/>
      <c r="WWW8" s="289"/>
      <c r="WWX8" s="289"/>
      <c r="WWY8" s="289"/>
      <c r="WWZ8" s="289"/>
      <c r="WXA8" s="289"/>
      <c r="WXB8" s="289"/>
      <c r="WXC8" s="289"/>
      <c r="WXD8" s="289"/>
      <c r="WXE8" s="289"/>
      <c r="WXF8" s="289"/>
      <c r="WXG8" s="289"/>
      <c r="WXH8" s="289"/>
      <c r="WXI8" s="289"/>
      <c r="WXJ8" s="289"/>
      <c r="WXK8" s="289"/>
      <c r="WXL8" s="289"/>
      <c r="WXM8" s="289"/>
      <c r="WXN8" s="289"/>
      <c r="WXO8" s="289"/>
      <c r="WXP8" s="289"/>
      <c r="WXQ8" s="289"/>
      <c r="WXR8" s="289"/>
      <c r="WXS8" s="289"/>
      <c r="WXT8" s="289"/>
      <c r="WXU8" s="289"/>
      <c r="WXV8" s="289"/>
      <c r="WXW8" s="289"/>
      <c r="WXX8" s="289"/>
      <c r="WXY8" s="289"/>
      <c r="WXZ8" s="289"/>
      <c r="WYA8" s="289"/>
      <c r="WYB8" s="289"/>
      <c r="WYC8" s="289"/>
      <c r="WYD8" s="289"/>
      <c r="WYE8" s="289"/>
      <c r="WYF8" s="289"/>
      <c r="WYG8" s="289"/>
      <c r="WYH8" s="289"/>
      <c r="WYI8" s="289"/>
      <c r="WYJ8" s="289"/>
      <c r="WYK8" s="289"/>
      <c r="WYL8" s="289"/>
      <c r="WYM8" s="289"/>
      <c r="WYN8" s="289"/>
      <c r="WYO8" s="289"/>
      <c r="WYP8" s="289"/>
      <c r="WYQ8" s="289"/>
      <c r="WYR8" s="289"/>
      <c r="WYS8" s="289"/>
      <c r="WYT8" s="289"/>
      <c r="WYU8" s="289"/>
      <c r="WYV8" s="289"/>
      <c r="WYW8" s="289"/>
      <c r="WYX8" s="289"/>
      <c r="WYY8" s="289"/>
      <c r="WYZ8" s="289"/>
      <c r="WZA8" s="289"/>
      <c r="WZB8" s="289"/>
      <c r="WZC8" s="289"/>
      <c r="WZD8" s="289"/>
      <c r="WZE8" s="289"/>
      <c r="WZF8" s="289"/>
      <c r="WZG8" s="289"/>
      <c r="WZH8" s="289"/>
      <c r="WZI8" s="289"/>
      <c r="WZJ8" s="289"/>
      <c r="WZK8" s="289"/>
      <c r="WZL8" s="289"/>
      <c r="WZM8" s="289"/>
      <c r="WZN8" s="289"/>
      <c r="WZO8" s="289"/>
      <c r="WZP8" s="289"/>
      <c r="WZQ8" s="289"/>
      <c r="WZR8" s="289"/>
      <c r="WZS8" s="289"/>
      <c r="WZT8" s="289"/>
      <c r="WZU8" s="289"/>
      <c r="WZV8" s="289"/>
      <c r="WZW8" s="289"/>
      <c r="WZX8" s="289"/>
      <c r="WZY8" s="289"/>
      <c r="WZZ8" s="289"/>
      <c r="XAA8" s="289"/>
      <c r="XAB8" s="289"/>
      <c r="XAC8" s="289"/>
      <c r="XAD8" s="289"/>
      <c r="XAE8" s="289"/>
      <c r="XAF8" s="289"/>
      <c r="XAG8" s="289"/>
      <c r="XAH8" s="289"/>
      <c r="XAI8" s="289"/>
      <c r="XAJ8" s="289"/>
      <c r="XAK8" s="289"/>
      <c r="XAL8" s="289"/>
      <c r="XAM8" s="289"/>
      <c r="XAN8" s="289"/>
      <c r="XAO8" s="289"/>
      <c r="XAP8" s="289"/>
      <c r="XAQ8" s="289"/>
      <c r="XAR8" s="289"/>
      <c r="XAS8" s="289"/>
      <c r="XAT8" s="289"/>
      <c r="XAU8" s="289"/>
      <c r="XAV8" s="289"/>
      <c r="XAW8" s="289"/>
      <c r="XAX8" s="289"/>
      <c r="XAY8" s="289"/>
      <c r="XAZ8" s="289"/>
      <c r="XBA8" s="289"/>
      <c r="XBB8" s="289"/>
      <c r="XBC8" s="289"/>
      <c r="XBD8" s="289"/>
      <c r="XBE8" s="289"/>
      <c r="XBF8" s="289"/>
      <c r="XBG8" s="289"/>
      <c r="XBH8" s="289"/>
      <c r="XBI8" s="289"/>
      <c r="XBJ8" s="289"/>
      <c r="XBK8" s="289"/>
      <c r="XBL8" s="289"/>
      <c r="XBM8" s="289"/>
      <c r="XBN8" s="289"/>
      <c r="XBO8" s="289"/>
      <c r="XBP8" s="289"/>
      <c r="XBQ8" s="289"/>
      <c r="XBR8" s="289"/>
      <c r="XBS8" s="289"/>
      <c r="XBT8" s="289"/>
      <c r="XBU8" s="289"/>
      <c r="XBV8" s="289"/>
      <c r="XBW8" s="289"/>
      <c r="XBX8" s="289"/>
      <c r="XBY8" s="289"/>
      <c r="XBZ8" s="289"/>
      <c r="XCA8" s="289"/>
      <c r="XCB8" s="289"/>
      <c r="XCC8" s="289"/>
      <c r="XCD8" s="289"/>
      <c r="XCE8" s="289"/>
      <c r="XCF8" s="289"/>
      <c r="XCG8" s="289"/>
      <c r="XCH8" s="289"/>
      <c r="XCI8" s="289"/>
      <c r="XCJ8" s="289"/>
      <c r="XCK8" s="289"/>
      <c r="XCL8" s="289"/>
      <c r="XCM8" s="289"/>
      <c r="XCN8" s="289"/>
      <c r="XCO8" s="289"/>
      <c r="XCP8" s="289"/>
      <c r="XCQ8" s="289"/>
      <c r="XCR8" s="289"/>
      <c r="XCS8" s="289"/>
      <c r="XCT8" s="289"/>
      <c r="XCU8" s="289"/>
      <c r="XCV8" s="289"/>
      <c r="XCW8" s="289"/>
      <c r="XCX8" s="289"/>
      <c r="XCY8" s="289"/>
      <c r="XCZ8" s="289"/>
    </row>
    <row r="9" spans="1:121 16007:16328" s="130" customFormat="1" ht="24" customHeight="1" x14ac:dyDescent="0.2">
      <c r="A9" s="134"/>
      <c r="B9" s="134"/>
      <c r="C9" s="347" t="s">
        <v>140</v>
      </c>
      <c r="D9" s="348" t="s">
        <v>139</v>
      </c>
      <c r="E9" s="319"/>
      <c r="F9" s="338" t="s">
        <v>75</v>
      </c>
      <c r="G9" s="344" t="s">
        <v>138</v>
      </c>
      <c r="H9" s="349" t="s">
        <v>137</v>
      </c>
      <c r="I9" s="350"/>
      <c r="J9" s="338" t="s">
        <v>136</v>
      </c>
      <c r="K9" s="336" t="s">
        <v>135</v>
      </c>
      <c r="L9" s="354"/>
      <c r="M9" s="355" t="s">
        <v>134</v>
      </c>
      <c r="N9" s="330" t="s">
        <v>133</v>
      </c>
      <c r="O9" s="330"/>
      <c r="P9" s="330"/>
      <c r="Q9" s="359" t="s">
        <v>132</v>
      </c>
      <c r="R9" s="360"/>
      <c r="S9" s="360"/>
      <c r="T9" s="360"/>
      <c r="U9" s="360"/>
      <c r="V9" s="360"/>
      <c r="W9" s="360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360"/>
      <c r="AN9" s="360"/>
      <c r="AO9" s="360"/>
      <c r="AP9" s="360"/>
      <c r="AQ9" s="360"/>
      <c r="AR9" s="360"/>
      <c r="AS9" s="360"/>
      <c r="AT9" s="360"/>
      <c r="AU9" s="360"/>
      <c r="AV9" s="360"/>
      <c r="AW9" s="360"/>
      <c r="AX9" s="360"/>
      <c r="AY9" s="360"/>
      <c r="AZ9" s="360"/>
      <c r="BA9" s="360"/>
      <c r="BB9" s="360"/>
      <c r="BC9" s="360"/>
      <c r="BD9" s="360"/>
      <c r="BE9" s="360"/>
      <c r="BF9" s="360"/>
      <c r="BG9" s="360"/>
      <c r="BH9" s="360"/>
      <c r="BI9" s="360"/>
      <c r="BJ9" s="285"/>
      <c r="BK9" s="286"/>
      <c r="BL9" s="341" t="s">
        <v>331</v>
      </c>
      <c r="BM9" s="341" t="s">
        <v>331</v>
      </c>
      <c r="BN9" s="341" t="s">
        <v>332</v>
      </c>
      <c r="BO9" s="341" t="s">
        <v>332</v>
      </c>
      <c r="BP9" s="341" t="s">
        <v>333</v>
      </c>
      <c r="BQ9" s="341" t="s">
        <v>333</v>
      </c>
      <c r="BR9" s="341" t="s">
        <v>334</v>
      </c>
      <c r="BS9" s="341" t="s">
        <v>334</v>
      </c>
      <c r="BT9" s="341" t="s">
        <v>335</v>
      </c>
      <c r="BU9" s="341" t="s">
        <v>335</v>
      </c>
      <c r="BV9" s="341" t="s">
        <v>336</v>
      </c>
      <c r="BW9" s="341" t="s">
        <v>336</v>
      </c>
      <c r="BX9" s="341" t="s">
        <v>337</v>
      </c>
      <c r="BY9" s="341" t="s">
        <v>337</v>
      </c>
      <c r="BZ9" s="341" t="s">
        <v>338</v>
      </c>
      <c r="CA9" s="341" t="s">
        <v>338</v>
      </c>
      <c r="CB9" s="341" t="s">
        <v>339</v>
      </c>
      <c r="CC9" s="341" t="s">
        <v>339</v>
      </c>
      <c r="CD9" s="341" t="s">
        <v>340</v>
      </c>
      <c r="CE9" s="341" t="s">
        <v>340</v>
      </c>
      <c r="CF9" s="341" t="s">
        <v>341</v>
      </c>
      <c r="CG9" s="341" t="s">
        <v>341</v>
      </c>
      <c r="CH9" s="341" t="s">
        <v>342</v>
      </c>
      <c r="CI9" s="341" t="s">
        <v>342</v>
      </c>
      <c r="CJ9" s="341" t="s">
        <v>342</v>
      </c>
      <c r="CK9" s="341" t="s">
        <v>343</v>
      </c>
      <c r="CL9" s="341" t="s">
        <v>343</v>
      </c>
      <c r="CM9" s="344" t="s">
        <v>118</v>
      </c>
      <c r="CN9" s="338" t="s">
        <v>117</v>
      </c>
      <c r="CT9" s="132"/>
      <c r="DF9" s="131"/>
      <c r="DG9" s="131"/>
      <c r="WQQ9" s="290"/>
      <c r="WQR9" s="290"/>
      <c r="WQS9" s="290"/>
      <c r="WQT9" s="290"/>
      <c r="WQU9" s="290"/>
      <c r="WQV9" s="290"/>
      <c r="WQW9" s="290"/>
      <c r="WQX9" s="290"/>
      <c r="WQY9" s="290"/>
      <c r="WQZ9" s="290"/>
      <c r="WRA9" s="290"/>
      <c r="WRB9" s="290"/>
      <c r="WRC9" s="290"/>
      <c r="WRD9" s="290"/>
      <c r="WRE9" s="290"/>
      <c r="WRF9" s="290"/>
      <c r="WRG9" s="290"/>
      <c r="WRH9" s="290"/>
      <c r="WRI9" s="290"/>
      <c r="WRJ9" s="290"/>
      <c r="WRK9" s="290"/>
      <c r="WRL9" s="290"/>
      <c r="WRM9" s="290"/>
      <c r="WRN9" s="290"/>
      <c r="WRO9" s="290"/>
      <c r="WRP9" s="290"/>
      <c r="WRQ9" s="290"/>
      <c r="WRR9" s="290"/>
      <c r="WRS9" s="290"/>
      <c r="WRT9" s="290"/>
      <c r="WRU9" s="290"/>
      <c r="WRV9" s="290"/>
      <c r="WRW9" s="290"/>
      <c r="WRX9" s="290"/>
      <c r="WRY9" s="290"/>
      <c r="WRZ9" s="290"/>
      <c r="WSA9" s="290"/>
      <c r="WSB9" s="290"/>
      <c r="WSC9" s="290"/>
      <c r="WSD9" s="290"/>
      <c r="WSE9" s="290"/>
      <c r="WSF9" s="290"/>
      <c r="WSG9" s="290"/>
      <c r="WSH9" s="290"/>
      <c r="WSI9" s="290"/>
      <c r="WSJ9" s="290"/>
      <c r="WSK9" s="290"/>
      <c r="WSL9" s="290"/>
      <c r="WSM9" s="290"/>
      <c r="WSN9" s="290"/>
      <c r="WSO9" s="290"/>
      <c r="WSP9" s="290"/>
      <c r="WSQ9" s="290"/>
      <c r="WSR9" s="290"/>
      <c r="WSS9" s="290"/>
      <c r="WST9" s="290"/>
      <c r="WSU9" s="290"/>
      <c r="WSV9" s="290"/>
      <c r="WSW9" s="290"/>
      <c r="WSX9" s="290"/>
      <c r="WSY9" s="290"/>
      <c r="WSZ9" s="290"/>
      <c r="WTA9" s="290"/>
      <c r="WTB9" s="290"/>
      <c r="WTC9" s="290"/>
      <c r="WTD9" s="290"/>
      <c r="WTE9" s="290"/>
      <c r="WTF9" s="290"/>
      <c r="WTG9" s="290"/>
      <c r="WTH9" s="290"/>
      <c r="WTI9" s="290"/>
      <c r="WTJ9" s="290"/>
      <c r="WTK9" s="290"/>
      <c r="WTL9" s="290"/>
      <c r="WTM9" s="290"/>
      <c r="WTN9" s="290"/>
      <c r="WTO9" s="290"/>
      <c r="WTP9" s="290"/>
      <c r="WTQ9" s="290"/>
      <c r="WTR9" s="290"/>
      <c r="WTS9" s="290"/>
      <c r="WTT9" s="290"/>
      <c r="WTU9" s="290"/>
      <c r="WTV9" s="290"/>
      <c r="WTW9" s="290"/>
      <c r="WTX9" s="290"/>
      <c r="WTY9" s="290"/>
      <c r="WTZ9" s="290"/>
      <c r="WUA9" s="290"/>
      <c r="WUB9" s="290"/>
      <c r="WUC9" s="290"/>
      <c r="WUD9" s="290"/>
      <c r="WUE9" s="290"/>
      <c r="WUF9" s="290"/>
      <c r="WUG9" s="290"/>
      <c r="WUH9" s="290"/>
      <c r="WUI9" s="290"/>
      <c r="WUJ9" s="290"/>
      <c r="WUK9" s="290"/>
      <c r="WUL9" s="290"/>
      <c r="WUM9" s="290"/>
      <c r="WUN9" s="290"/>
      <c r="WUO9" s="290"/>
      <c r="WUP9" s="290"/>
      <c r="WUQ9" s="290"/>
      <c r="WUR9" s="290"/>
      <c r="WUS9" s="290"/>
      <c r="WUT9" s="290"/>
      <c r="WUU9" s="290"/>
      <c r="WUV9" s="290"/>
      <c r="WUW9" s="290"/>
      <c r="WUX9" s="290"/>
      <c r="WUY9" s="290"/>
      <c r="WUZ9" s="290"/>
      <c r="WVA9" s="290"/>
      <c r="WVB9" s="290"/>
      <c r="WVC9" s="290"/>
      <c r="WVD9" s="290"/>
      <c r="WVE9" s="290"/>
      <c r="WVF9" s="290"/>
      <c r="WVG9" s="290"/>
      <c r="WVH9" s="290"/>
      <c r="WVI9" s="290"/>
      <c r="WVJ9" s="290"/>
      <c r="WVK9" s="290"/>
      <c r="WVL9" s="290"/>
      <c r="WVM9" s="290"/>
      <c r="WVN9" s="290"/>
      <c r="WVO9" s="290"/>
      <c r="WVP9" s="290"/>
      <c r="WVQ9" s="290"/>
      <c r="WVR9" s="290"/>
      <c r="WVS9" s="290"/>
      <c r="WVT9" s="290"/>
      <c r="WVU9" s="290"/>
      <c r="WVV9" s="290"/>
      <c r="WVW9" s="290"/>
      <c r="WVX9" s="290"/>
      <c r="WVY9" s="290"/>
      <c r="WVZ9" s="290"/>
      <c r="WWA9" s="290"/>
      <c r="WWB9" s="290"/>
      <c r="WWC9" s="290"/>
      <c r="WWD9" s="290"/>
      <c r="WWE9" s="290"/>
      <c r="WWF9" s="290"/>
      <c r="WWG9" s="290"/>
      <c r="WWH9" s="290"/>
      <c r="WWI9" s="290"/>
      <c r="WWJ9" s="290"/>
      <c r="WWK9" s="290"/>
      <c r="WWL9" s="290"/>
      <c r="WWM9" s="290"/>
      <c r="WWN9" s="290"/>
      <c r="WWO9" s="290"/>
      <c r="WWP9" s="290"/>
      <c r="WWQ9" s="290"/>
      <c r="WWR9" s="290"/>
      <c r="WWS9" s="290"/>
      <c r="WWT9" s="290"/>
      <c r="WWU9" s="290"/>
      <c r="WWV9" s="290"/>
      <c r="WWW9" s="290"/>
      <c r="WWX9" s="290"/>
      <c r="WWY9" s="290"/>
      <c r="WWZ9" s="290"/>
      <c r="WXA9" s="290"/>
      <c r="WXB9" s="290"/>
      <c r="WXC9" s="290"/>
      <c r="WXD9" s="290"/>
      <c r="WXE9" s="290"/>
      <c r="WXF9" s="290"/>
      <c r="WXG9" s="290"/>
      <c r="WXH9" s="290"/>
      <c r="WXI9" s="290"/>
      <c r="WXJ9" s="290"/>
      <c r="WXK9" s="290"/>
      <c r="WXL9" s="290"/>
      <c r="WXM9" s="290"/>
      <c r="WXN9" s="290"/>
      <c r="WXO9" s="290"/>
      <c r="WXP9" s="290"/>
      <c r="WXQ9" s="290"/>
      <c r="WXR9" s="290"/>
      <c r="WXS9" s="290"/>
      <c r="WXT9" s="290"/>
      <c r="WXU9" s="290"/>
      <c r="WXV9" s="290"/>
      <c r="WXW9" s="290"/>
      <c r="WXX9" s="290"/>
      <c r="WXY9" s="290"/>
      <c r="WXZ9" s="290"/>
      <c r="WYA9" s="290"/>
      <c r="WYB9" s="290"/>
      <c r="WYC9" s="290"/>
      <c r="WYD9" s="290"/>
      <c r="WYE9" s="290"/>
      <c r="WYF9" s="290"/>
      <c r="WYG9" s="290"/>
      <c r="WYH9" s="290"/>
      <c r="WYI9" s="290"/>
      <c r="WYJ9" s="290"/>
      <c r="WYK9" s="290"/>
      <c r="WYL9" s="290"/>
      <c r="WYM9" s="290"/>
      <c r="WYN9" s="290"/>
      <c r="WYO9" s="290"/>
      <c r="WYP9" s="290"/>
      <c r="WYQ9" s="290"/>
      <c r="WYR9" s="290"/>
      <c r="WYS9" s="290"/>
      <c r="WYT9" s="290"/>
      <c r="WYU9" s="290"/>
      <c r="WYV9" s="290"/>
      <c r="WYW9" s="290"/>
      <c r="WYX9" s="290"/>
      <c r="WYY9" s="290"/>
      <c r="WYZ9" s="290"/>
      <c r="WZA9" s="290"/>
      <c r="WZB9" s="290"/>
      <c r="WZC9" s="290"/>
      <c r="WZD9" s="290"/>
      <c r="WZE9" s="290"/>
      <c r="WZF9" s="290"/>
      <c r="WZG9" s="290"/>
      <c r="WZH9" s="290"/>
      <c r="WZI9" s="290"/>
      <c r="WZJ9" s="290"/>
      <c r="WZK9" s="290"/>
      <c r="WZL9" s="290"/>
      <c r="WZM9" s="290"/>
      <c r="WZN9" s="290"/>
      <c r="WZO9" s="290"/>
      <c r="WZP9" s="290"/>
      <c r="WZQ9" s="290"/>
      <c r="WZR9" s="290"/>
      <c r="WZS9" s="290"/>
      <c r="WZT9" s="290"/>
      <c r="WZU9" s="290"/>
      <c r="WZV9" s="290"/>
      <c r="WZW9" s="290"/>
      <c r="WZX9" s="290"/>
      <c r="WZY9" s="290"/>
      <c r="WZZ9" s="290"/>
      <c r="XAA9" s="290"/>
      <c r="XAB9" s="290"/>
      <c r="XAC9" s="290"/>
      <c r="XAD9" s="290"/>
      <c r="XAE9" s="290"/>
      <c r="XAF9" s="290"/>
      <c r="XAG9" s="290"/>
      <c r="XAH9" s="290"/>
      <c r="XAI9" s="290"/>
      <c r="XAJ9" s="290"/>
      <c r="XAK9" s="290"/>
      <c r="XAL9" s="290"/>
      <c r="XAM9" s="290"/>
      <c r="XAN9" s="290"/>
      <c r="XAO9" s="290"/>
      <c r="XAP9" s="290"/>
      <c r="XAQ9" s="290"/>
      <c r="XAR9" s="290"/>
      <c r="XAS9" s="290"/>
      <c r="XAT9" s="290"/>
      <c r="XAU9" s="290"/>
      <c r="XAV9" s="290"/>
      <c r="XAW9" s="290"/>
      <c r="XAX9" s="290"/>
      <c r="XAY9" s="290"/>
      <c r="XAZ9" s="290"/>
      <c r="XBA9" s="290"/>
      <c r="XBB9" s="290"/>
      <c r="XBC9" s="290"/>
      <c r="XBD9" s="290"/>
      <c r="XBE9" s="290"/>
      <c r="XBF9" s="290"/>
      <c r="XBG9" s="290"/>
      <c r="XBH9" s="290"/>
      <c r="XBI9" s="290"/>
      <c r="XBJ9" s="290"/>
      <c r="XBK9" s="290"/>
      <c r="XBL9" s="290"/>
      <c r="XBM9" s="290"/>
      <c r="XBN9" s="290"/>
      <c r="XBO9" s="290"/>
      <c r="XBP9" s="290"/>
      <c r="XBQ9" s="290"/>
      <c r="XBR9" s="290"/>
      <c r="XBS9" s="290"/>
      <c r="XBT9" s="290"/>
      <c r="XBU9" s="290"/>
      <c r="XBV9" s="290"/>
      <c r="XBW9" s="290"/>
      <c r="XBX9" s="290"/>
      <c r="XBY9" s="290"/>
      <c r="XBZ9" s="290"/>
      <c r="XCA9" s="290"/>
      <c r="XCB9" s="290"/>
      <c r="XCC9" s="290"/>
      <c r="XCD9" s="290"/>
      <c r="XCE9" s="290"/>
      <c r="XCF9" s="290"/>
      <c r="XCG9" s="290"/>
      <c r="XCH9" s="290"/>
      <c r="XCI9" s="290"/>
      <c r="XCJ9" s="290"/>
      <c r="XCK9" s="290"/>
      <c r="XCL9" s="290"/>
      <c r="XCM9" s="290"/>
      <c r="XCN9" s="290"/>
      <c r="XCO9" s="290"/>
      <c r="XCP9" s="290"/>
      <c r="XCQ9" s="290"/>
      <c r="XCR9" s="290"/>
      <c r="XCS9" s="290"/>
      <c r="XCT9" s="290"/>
      <c r="XCU9" s="290"/>
      <c r="XCV9" s="290"/>
      <c r="XCW9" s="290"/>
      <c r="XCX9" s="290"/>
      <c r="XCY9" s="290"/>
      <c r="XCZ9" s="290"/>
    </row>
    <row r="10" spans="1:121 16007:16328" s="130" customFormat="1" ht="16.5" customHeight="1" x14ac:dyDescent="0.2">
      <c r="A10" s="134"/>
      <c r="B10" s="134"/>
      <c r="C10" s="347"/>
      <c r="D10" s="348"/>
      <c r="E10" s="320"/>
      <c r="F10" s="339"/>
      <c r="G10" s="345"/>
      <c r="H10" s="344" t="s">
        <v>116</v>
      </c>
      <c r="I10" s="351" t="s">
        <v>115</v>
      </c>
      <c r="J10" s="339"/>
      <c r="K10" s="328" t="s">
        <v>114</v>
      </c>
      <c r="L10" s="328" t="s">
        <v>113</v>
      </c>
      <c r="M10" s="355"/>
      <c r="N10" s="330" t="s">
        <v>112</v>
      </c>
      <c r="O10" s="331" t="s">
        <v>111</v>
      </c>
      <c r="P10" s="332" t="s">
        <v>110</v>
      </c>
      <c r="Q10" s="336" t="s">
        <v>109</v>
      </c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284"/>
      <c r="AC10" s="334" t="s">
        <v>108</v>
      </c>
      <c r="AD10" s="326" t="s">
        <v>108</v>
      </c>
      <c r="AE10" s="330" t="s">
        <v>107</v>
      </c>
      <c r="AF10" s="326" t="s">
        <v>107</v>
      </c>
      <c r="AG10" s="328" t="s">
        <v>106</v>
      </c>
      <c r="AH10" s="326" t="s">
        <v>106</v>
      </c>
      <c r="AI10" s="359" t="s">
        <v>105</v>
      </c>
      <c r="AJ10" s="360"/>
      <c r="AK10" s="360"/>
      <c r="AL10" s="360"/>
      <c r="AM10" s="360"/>
      <c r="AN10" s="361"/>
      <c r="AO10" s="328" t="s">
        <v>105</v>
      </c>
      <c r="AP10" s="328" t="s">
        <v>105</v>
      </c>
      <c r="AQ10" s="328" t="s">
        <v>105</v>
      </c>
      <c r="AR10" s="328" t="s">
        <v>105</v>
      </c>
      <c r="AS10" s="328" t="s">
        <v>105</v>
      </c>
      <c r="AT10" s="328" t="s">
        <v>105</v>
      </c>
      <c r="AU10" s="328" t="s">
        <v>104</v>
      </c>
      <c r="AV10" s="316"/>
      <c r="AW10" s="316"/>
      <c r="AX10" s="316"/>
      <c r="AY10" s="326" t="s">
        <v>104</v>
      </c>
      <c r="AZ10" s="328" t="s">
        <v>103</v>
      </c>
      <c r="BA10" s="316"/>
      <c r="BB10" s="316"/>
      <c r="BC10" s="316"/>
      <c r="BD10" s="326" t="s">
        <v>103</v>
      </c>
      <c r="BE10" s="334" t="s">
        <v>102</v>
      </c>
      <c r="BF10" s="326" t="s">
        <v>102</v>
      </c>
      <c r="BG10" s="326" t="s">
        <v>102</v>
      </c>
      <c r="BH10" s="356" t="s">
        <v>102</v>
      </c>
      <c r="BI10" s="365" t="s">
        <v>101</v>
      </c>
      <c r="BJ10" s="366" t="s">
        <v>101</v>
      </c>
      <c r="BK10" s="366" t="s">
        <v>101</v>
      </c>
      <c r="BL10" s="342"/>
      <c r="BM10" s="342"/>
      <c r="BN10" s="342"/>
      <c r="BO10" s="342"/>
      <c r="BP10" s="342"/>
      <c r="BQ10" s="342"/>
      <c r="BR10" s="342"/>
      <c r="BS10" s="342"/>
      <c r="BT10" s="342"/>
      <c r="BU10" s="342"/>
      <c r="BV10" s="342"/>
      <c r="BW10" s="342"/>
      <c r="BX10" s="342"/>
      <c r="BY10" s="342"/>
      <c r="BZ10" s="342"/>
      <c r="CA10" s="342"/>
      <c r="CB10" s="342"/>
      <c r="CC10" s="342"/>
      <c r="CD10" s="342"/>
      <c r="CE10" s="342"/>
      <c r="CF10" s="342"/>
      <c r="CG10" s="342"/>
      <c r="CH10" s="342"/>
      <c r="CI10" s="342"/>
      <c r="CJ10" s="342"/>
      <c r="CK10" s="342"/>
      <c r="CL10" s="342"/>
      <c r="CM10" s="345"/>
      <c r="CN10" s="339"/>
      <c r="CT10" s="132"/>
      <c r="DF10" s="131"/>
      <c r="DG10" s="131"/>
      <c r="WQQ10" s="290"/>
      <c r="WQR10" s="290"/>
      <c r="WQS10" s="290"/>
      <c r="WQT10" s="290"/>
      <c r="WQU10" s="290"/>
      <c r="WQV10" s="290"/>
      <c r="WQW10" s="290"/>
      <c r="WQX10" s="290"/>
      <c r="WQY10" s="290"/>
      <c r="WQZ10" s="290"/>
      <c r="WRA10" s="290"/>
      <c r="WRB10" s="290"/>
      <c r="WRC10" s="290"/>
      <c r="WRD10" s="290"/>
      <c r="WRE10" s="290"/>
      <c r="WRF10" s="290"/>
      <c r="WRG10" s="290"/>
      <c r="WRH10" s="290"/>
      <c r="WRI10" s="290"/>
      <c r="WRJ10" s="290"/>
      <c r="WRK10" s="290"/>
      <c r="WRL10" s="290"/>
      <c r="WRM10" s="290"/>
      <c r="WRN10" s="290"/>
      <c r="WRO10" s="290"/>
      <c r="WRP10" s="290"/>
      <c r="WRQ10" s="290"/>
      <c r="WRR10" s="290"/>
      <c r="WRS10" s="290"/>
      <c r="WRT10" s="290"/>
      <c r="WRU10" s="290"/>
      <c r="WRV10" s="290"/>
      <c r="WRW10" s="290"/>
      <c r="WRX10" s="290"/>
      <c r="WRY10" s="290"/>
      <c r="WRZ10" s="290"/>
      <c r="WSA10" s="290"/>
      <c r="WSB10" s="290"/>
      <c r="WSC10" s="290"/>
      <c r="WSD10" s="290"/>
      <c r="WSE10" s="290"/>
      <c r="WSF10" s="290"/>
      <c r="WSG10" s="290"/>
      <c r="WSH10" s="290"/>
      <c r="WSI10" s="290"/>
      <c r="WSJ10" s="290"/>
      <c r="WSK10" s="290"/>
      <c r="WSL10" s="290"/>
      <c r="WSM10" s="290"/>
      <c r="WSN10" s="290"/>
      <c r="WSO10" s="290"/>
      <c r="WSP10" s="290"/>
      <c r="WSQ10" s="290"/>
      <c r="WSR10" s="290"/>
      <c r="WSS10" s="290"/>
      <c r="WST10" s="290"/>
      <c r="WSU10" s="290"/>
      <c r="WSV10" s="290"/>
      <c r="WSW10" s="290"/>
      <c r="WSX10" s="290"/>
      <c r="WSY10" s="290"/>
      <c r="WSZ10" s="290"/>
      <c r="WTA10" s="290"/>
      <c r="WTB10" s="290"/>
      <c r="WTC10" s="290"/>
      <c r="WTD10" s="290"/>
      <c r="WTE10" s="290"/>
      <c r="WTF10" s="290"/>
      <c r="WTG10" s="290"/>
      <c r="WTH10" s="290"/>
      <c r="WTI10" s="290"/>
      <c r="WTJ10" s="290"/>
      <c r="WTK10" s="290"/>
      <c r="WTL10" s="290"/>
      <c r="WTM10" s="290"/>
      <c r="WTN10" s="290"/>
      <c r="WTO10" s="290"/>
      <c r="WTP10" s="290"/>
      <c r="WTQ10" s="290"/>
      <c r="WTR10" s="290"/>
      <c r="WTS10" s="290"/>
      <c r="WTT10" s="290"/>
      <c r="WTU10" s="290"/>
      <c r="WTV10" s="290"/>
      <c r="WTW10" s="290"/>
      <c r="WTX10" s="290"/>
      <c r="WTY10" s="290"/>
      <c r="WTZ10" s="290"/>
      <c r="WUA10" s="290"/>
      <c r="WUB10" s="290"/>
      <c r="WUC10" s="290"/>
      <c r="WUD10" s="290"/>
      <c r="WUE10" s="290"/>
      <c r="WUF10" s="290"/>
      <c r="WUG10" s="290"/>
      <c r="WUH10" s="290"/>
      <c r="WUI10" s="290"/>
      <c r="WUJ10" s="290"/>
      <c r="WUK10" s="290"/>
      <c r="WUL10" s="290"/>
      <c r="WUM10" s="290"/>
      <c r="WUN10" s="290"/>
      <c r="WUO10" s="290"/>
      <c r="WUP10" s="290"/>
      <c r="WUQ10" s="290"/>
      <c r="WUR10" s="290"/>
      <c r="WUS10" s="290"/>
      <c r="WUT10" s="290"/>
      <c r="WUU10" s="290"/>
      <c r="WUV10" s="290"/>
      <c r="WUW10" s="290"/>
      <c r="WUX10" s="290"/>
      <c r="WUY10" s="290"/>
      <c r="WUZ10" s="290"/>
      <c r="WVA10" s="290"/>
      <c r="WVB10" s="290"/>
      <c r="WVC10" s="290"/>
      <c r="WVD10" s="290"/>
      <c r="WVE10" s="290"/>
      <c r="WVF10" s="290"/>
      <c r="WVG10" s="290"/>
      <c r="WVH10" s="290"/>
      <c r="WVI10" s="290"/>
      <c r="WVJ10" s="290"/>
      <c r="WVK10" s="290"/>
      <c r="WVL10" s="290"/>
      <c r="WVM10" s="290"/>
      <c r="WVN10" s="290"/>
      <c r="WVO10" s="290"/>
      <c r="WVP10" s="290"/>
      <c r="WVQ10" s="290"/>
      <c r="WVR10" s="290"/>
      <c r="WVS10" s="290"/>
      <c r="WVT10" s="290"/>
      <c r="WVU10" s="290"/>
      <c r="WVV10" s="290"/>
      <c r="WVW10" s="290"/>
      <c r="WVX10" s="290"/>
      <c r="WVY10" s="290"/>
      <c r="WVZ10" s="290"/>
      <c r="WWA10" s="290"/>
      <c r="WWB10" s="290"/>
      <c r="WWC10" s="290"/>
      <c r="WWD10" s="290"/>
      <c r="WWE10" s="290"/>
      <c r="WWF10" s="290"/>
      <c r="WWG10" s="290"/>
      <c r="WWH10" s="290"/>
      <c r="WWI10" s="290"/>
      <c r="WWJ10" s="290"/>
      <c r="WWK10" s="290"/>
      <c r="WWL10" s="290"/>
      <c r="WWM10" s="290"/>
      <c r="WWN10" s="290"/>
      <c r="WWO10" s="290"/>
      <c r="WWP10" s="290"/>
      <c r="WWQ10" s="290"/>
      <c r="WWR10" s="290"/>
      <c r="WWS10" s="290"/>
      <c r="WWT10" s="290"/>
      <c r="WWU10" s="290"/>
      <c r="WWV10" s="290"/>
      <c r="WWW10" s="290"/>
      <c r="WWX10" s="290"/>
      <c r="WWY10" s="290"/>
      <c r="WWZ10" s="290"/>
      <c r="WXA10" s="290"/>
      <c r="WXB10" s="290"/>
      <c r="WXC10" s="290"/>
      <c r="WXD10" s="290"/>
      <c r="WXE10" s="290"/>
      <c r="WXF10" s="290"/>
      <c r="WXG10" s="290"/>
      <c r="WXH10" s="290"/>
      <c r="WXI10" s="290"/>
      <c r="WXJ10" s="290"/>
      <c r="WXK10" s="290"/>
      <c r="WXL10" s="290"/>
      <c r="WXM10" s="290"/>
      <c r="WXN10" s="290"/>
      <c r="WXO10" s="290"/>
      <c r="WXP10" s="290"/>
      <c r="WXQ10" s="290"/>
      <c r="WXR10" s="290"/>
      <c r="WXS10" s="290"/>
      <c r="WXT10" s="290"/>
      <c r="WXU10" s="290"/>
      <c r="WXV10" s="290"/>
      <c r="WXW10" s="290"/>
      <c r="WXX10" s="290"/>
      <c r="WXY10" s="290"/>
      <c r="WXZ10" s="290"/>
      <c r="WYA10" s="290"/>
      <c r="WYB10" s="290"/>
      <c r="WYC10" s="290"/>
      <c r="WYD10" s="290"/>
      <c r="WYE10" s="290"/>
      <c r="WYF10" s="290"/>
      <c r="WYG10" s="290"/>
      <c r="WYH10" s="290"/>
      <c r="WYI10" s="290"/>
      <c r="WYJ10" s="290"/>
      <c r="WYK10" s="290"/>
      <c r="WYL10" s="290"/>
      <c r="WYM10" s="290"/>
      <c r="WYN10" s="290"/>
      <c r="WYO10" s="290"/>
      <c r="WYP10" s="290"/>
      <c r="WYQ10" s="290"/>
      <c r="WYR10" s="290"/>
      <c r="WYS10" s="290"/>
      <c r="WYT10" s="290"/>
      <c r="WYU10" s="290"/>
      <c r="WYV10" s="290"/>
      <c r="WYW10" s="290"/>
      <c r="WYX10" s="290"/>
      <c r="WYY10" s="290"/>
      <c r="WYZ10" s="290"/>
      <c r="WZA10" s="290"/>
      <c r="WZB10" s="290"/>
      <c r="WZC10" s="290"/>
      <c r="WZD10" s="290"/>
      <c r="WZE10" s="290"/>
      <c r="WZF10" s="290"/>
      <c r="WZG10" s="290"/>
      <c r="WZH10" s="290"/>
      <c r="WZI10" s="290"/>
      <c r="WZJ10" s="290"/>
      <c r="WZK10" s="290"/>
      <c r="WZL10" s="290"/>
      <c r="WZM10" s="290"/>
      <c r="WZN10" s="290"/>
      <c r="WZO10" s="290"/>
      <c r="WZP10" s="290"/>
      <c r="WZQ10" s="290"/>
      <c r="WZR10" s="290"/>
      <c r="WZS10" s="290"/>
      <c r="WZT10" s="290"/>
      <c r="WZU10" s="290"/>
      <c r="WZV10" s="290"/>
      <c r="WZW10" s="290"/>
      <c r="WZX10" s="290"/>
      <c r="WZY10" s="290"/>
      <c r="WZZ10" s="290"/>
      <c r="XAA10" s="290"/>
      <c r="XAB10" s="290"/>
      <c r="XAC10" s="290"/>
      <c r="XAD10" s="290"/>
      <c r="XAE10" s="290"/>
      <c r="XAF10" s="290"/>
      <c r="XAG10" s="290"/>
      <c r="XAH10" s="290"/>
      <c r="XAI10" s="290"/>
      <c r="XAJ10" s="290"/>
      <c r="XAK10" s="290"/>
      <c r="XAL10" s="290"/>
      <c r="XAM10" s="290"/>
      <c r="XAN10" s="290"/>
      <c r="XAO10" s="290"/>
      <c r="XAP10" s="290"/>
      <c r="XAQ10" s="290"/>
      <c r="XAR10" s="290"/>
      <c r="XAS10" s="290"/>
      <c r="XAT10" s="290"/>
      <c r="XAU10" s="290"/>
      <c r="XAV10" s="290"/>
      <c r="XAW10" s="290"/>
      <c r="XAX10" s="290"/>
      <c r="XAY10" s="290"/>
      <c r="XAZ10" s="290"/>
      <c r="XBA10" s="290"/>
      <c r="XBB10" s="290"/>
      <c r="XBC10" s="290"/>
      <c r="XBD10" s="290"/>
      <c r="XBE10" s="290"/>
      <c r="XBF10" s="290"/>
      <c r="XBG10" s="290"/>
      <c r="XBH10" s="290"/>
      <c r="XBI10" s="290"/>
      <c r="XBJ10" s="290"/>
      <c r="XBK10" s="290"/>
      <c r="XBL10" s="290"/>
      <c r="XBM10" s="290"/>
      <c r="XBN10" s="290"/>
      <c r="XBO10" s="290"/>
      <c r="XBP10" s="290"/>
      <c r="XBQ10" s="290"/>
      <c r="XBR10" s="290"/>
      <c r="XBS10" s="290"/>
      <c r="XBT10" s="290"/>
      <c r="XBU10" s="290"/>
      <c r="XBV10" s="290"/>
      <c r="XBW10" s="290"/>
      <c r="XBX10" s="290"/>
      <c r="XBY10" s="290"/>
      <c r="XBZ10" s="290"/>
      <c r="XCA10" s="290"/>
      <c r="XCB10" s="290"/>
      <c r="XCC10" s="290"/>
      <c r="XCD10" s="290"/>
      <c r="XCE10" s="290"/>
      <c r="XCF10" s="290"/>
      <c r="XCG10" s="290"/>
      <c r="XCH10" s="290"/>
      <c r="XCI10" s="290"/>
      <c r="XCJ10" s="290"/>
      <c r="XCK10" s="290"/>
      <c r="XCL10" s="290"/>
      <c r="XCM10" s="290"/>
      <c r="XCN10" s="290"/>
      <c r="XCO10" s="290"/>
      <c r="XCP10" s="290"/>
      <c r="XCQ10" s="290"/>
      <c r="XCR10" s="290"/>
      <c r="XCS10" s="290"/>
      <c r="XCT10" s="290"/>
      <c r="XCU10" s="290"/>
      <c r="XCV10" s="290"/>
      <c r="XCW10" s="290"/>
      <c r="XCX10" s="290"/>
      <c r="XCY10" s="290"/>
      <c r="XCZ10" s="290"/>
    </row>
    <row r="11" spans="1:121 16007:16328" s="130" customFormat="1" ht="68.25" customHeight="1" x14ac:dyDescent="0.2">
      <c r="A11" s="134"/>
      <c r="B11" s="195"/>
      <c r="C11" s="347"/>
      <c r="D11" s="348"/>
      <c r="E11" s="320"/>
      <c r="F11" s="339"/>
      <c r="G11" s="345"/>
      <c r="H11" s="345"/>
      <c r="I11" s="352"/>
      <c r="J11" s="339"/>
      <c r="K11" s="329"/>
      <c r="L11" s="329"/>
      <c r="M11" s="355"/>
      <c r="N11" s="330"/>
      <c r="O11" s="331"/>
      <c r="P11" s="333"/>
      <c r="Q11" s="325" t="s">
        <v>100</v>
      </c>
      <c r="R11" s="322" t="s">
        <v>99</v>
      </c>
      <c r="S11" s="325" t="s">
        <v>98</v>
      </c>
      <c r="T11" s="322" t="s">
        <v>98</v>
      </c>
      <c r="U11" s="318" t="s">
        <v>97</v>
      </c>
      <c r="V11" s="322" t="s">
        <v>97</v>
      </c>
      <c r="W11" s="325" t="s">
        <v>96</v>
      </c>
      <c r="X11" s="116" t="s">
        <v>96</v>
      </c>
      <c r="Y11" s="325" t="s">
        <v>95</v>
      </c>
      <c r="Z11" s="116" t="s">
        <v>95</v>
      </c>
      <c r="AA11" s="325" t="s">
        <v>94</v>
      </c>
      <c r="AB11" s="116" t="s">
        <v>94</v>
      </c>
      <c r="AC11" s="335"/>
      <c r="AD11" s="327"/>
      <c r="AE11" s="330"/>
      <c r="AF11" s="327"/>
      <c r="AG11" s="329"/>
      <c r="AH11" s="327"/>
      <c r="AI11" s="362"/>
      <c r="AJ11" s="363"/>
      <c r="AK11" s="363"/>
      <c r="AL11" s="363"/>
      <c r="AM11" s="363"/>
      <c r="AN11" s="364"/>
      <c r="AO11" s="329"/>
      <c r="AP11" s="329"/>
      <c r="AQ11" s="329"/>
      <c r="AR11" s="329"/>
      <c r="AS11" s="329"/>
      <c r="AT11" s="329"/>
      <c r="AU11" s="329"/>
      <c r="AV11" s="317"/>
      <c r="AW11" s="317"/>
      <c r="AX11" s="317"/>
      <c r="AY11" s="327"/>
      <c r="AZ11" s="329"/>
      <c r="BA11" s="317"/>
      <c r="BB11" s="317"/>
      <c r="BC11" s="317"/>
      <c r="BD11" s="327"/>
      <c r="BE11" s="335"/>
      <c r="BF11" s="327"/>
      <c r="BG11" s="327"/>
      <c r="BH11" s="357"/>
      <c r="BI11" s="365"/>
      <c r="BJ11" s="362"/>
      <c r="BK11" s="362"/>
      <c r="BL11" s="343"/>
      <c r="BM11" s="343"/>
      <c r="BN11" s="343"/>
      <c r="BO11" s="343"/>
      <c r="BP11" s="343"/>
      <c r="BQ11" s="343"/>
      <c r="BR11" s="343"/>
      <c r="BS11" s="343"/>
      <c r="BT11" s="343"/>
      <c r="BU11" s="343"/>
      <c r="BV11" s="343"/>
      <c r="BW11" s="343"/>
      <c r="BX11" s="343"/>
      <c r="BY11" s="343"/>
      <c r="BZ11" s="343"/>
      <c r="CA11" s="343"/>
      <c r="CB11" s="343"/>
      <c r="CC11" s="343"/>
      <c r="CD11" s="343"/>
      <c r="CE11" s="343"/>
      <c r="CF11" s="343"/>
      <c r="CG11" s="343"/>
      <c r="CH11" s="343"/>
      <c r="CI11" s="343"/>
      <c r="CJ11" s="343"/>
      <c r="CK11" s="343"/>
      <c r="CL11" s="343"/>
      <c r="CM11" s="345"/>
      <c r="CN11" s="339"/>
      <c r="CO11" s="179" t="s">
        <v>159</v>
      </c>
      <c r="CP11" s="180" t="s">
        <v>160</v>
      </c>
      <c r="CT11" s="132"/>
      <c r="DF11" s="131"/>
      <c r="DG11" s="131"/>
      <c r="WQQ11" s="290"/>
      <c r="WQR11" s="290"/>
      <c r="WQS11" s="290"/>
      <c r="WQT11" s="290"/>
      <c r="WQU11" s="290"/>
      <c r="WQV11" s="290"/>
      <c r="WQW11" s="290"/>
      <c r="WQX11" s="290"/>
      <c r="WQY11" s="290"/>
      <c r="WQZ11" s="290"/>
      <c r="WRA11" s="290"/>
      <c r="WRB11" s="290"/>
      <c r="WRC11" s="290"/>
      <c r="WRD11" s="290"/>
      <c r="WRE11" s="290"/>
      <c r="WRF11" s="290"/>
      <c r="WRG11" s="290"/>
      <c r="WRH11" s="290"/>
      <c r="WRI11" s="290"/>
      <c r="WRJ11" s="290"/>
      <c r="WRK11" s="290"/>
      <c r="WRL11" s="290"/>
      <c r="WRM11" s="290"/>
      <c r="WRN11" s="290"/>
      <c r="WRO11" s="290"/>
      <c r="WRP11" s="290"/>
      <c r="WRQ11" s="290"/>
      <c r="WRR11" s="290"/>
      <c r="WRS11" s="290"/>
      <c r="WRT11" s="290"/>
      <c r="WRU11" s="290"/>
      <c r="WRV11" s="290"/>
      <c r="WRW11" s="290"/>
      <c r="WRX11" s="290"/>
      <c r="WRY11" s="290"/>
      <c r="WRZ11" s="290"/>
      <c r="WSA11" s="290"/>
      <c r="WSB11" s="290"/>
      <c r="WSC11" s="290"/>
      <c r="WSD11" s="290"/>
      <c r="WSE11" s="290"/>
      <c r="WSF11" s="290"/>
      <c r="WSG11" s="290"/>
      <c r="WSH11" s="290"/>
      <c r="WSI11" s="290"/>
      <c r="WSJ11" s="290"/>
      <c r="WSK11" s="290"/>
      <c r="WSL11" s="290"/>
      <c r="WSM11" s="290"/>
      <c r="WSN11" s="290"/>
      <c r="WSO11" s="290"/>
      <c r="WSP11" s="290"/>
      <c r="WSQ11" s="290"/>
      <c r="WSR11" s="290"/>
      <c r="WSS11" s="290"/>
      <c r="WST11" s="290"/>
      <c r="WSU11" s="290"/>
      <c r="WSV11" s="290"/>
      <c r="WSW11" s="290"/>
      <c r="WSX11" s="290"/>
      <c r="WSY11" s="290"/>
      <c r="WSZ11" s="290"/>
      <c r="WTA11" s="290"/>
      <c r="WTB11" s="290"/>
      <c r="WTC11" s="290"/>
      <c r="WTD11" s="290"/>
      <c r="WTE11" s="290"/>
      <c r="WTF11" s="290"/>
      <c r="WTG11" s="290"/>
      <c r="WTH11" s="290"/>
      <c r="WTI11" s="290"/>
      <c r="WTJ11" s="290"/>
      <c r="WTK11" s="290"/>
      <c r="WTL11" s="290"/>
      <c r="WTM11" s="290"/>
      <c r="WTN11" s="290"/>
      <c r="WTO11" s="290"/>
      <c r="WTP11" s="290"/>
      <c r="WTQ11" s="290"/>
      <c r="WTR11" s="290"/>
      <c r="WTS11" s="290"/>
      <c r="WTT11" s="290"/>
      <c r="WTU11" s="290"/>
      <c r="WTV11" s="290"/>
      <c r="WTW11" s="290"/>
      <c r="WTX11" s="290"/>
      <c r="WTY11" s="290"/>
      <c r="WTZ11" s="290"/>
      <c r="WUA11" s="290"/>
      <c r="WUB11" s="290"/>
      <c r="WUC11" s="290"/>
      <c r="WUD11" s="290"/>
      <c r="WUE11" s="290"/>
      <c r="WUF11" s="290"/>
      <c r="WUG11" s="290"/>
      <c r="WUH11" s="290"/>
      <c r="WUI11" s="290"/>
      <c r="WUJ11" s="290"/>
      <c r="WUK11" s="290"/>
      <c r="WUL11" s="290"/>
      <c r="WUM11" s="290"/>
      <c r="WUN11" s="290"/>
      <c r="WUO11" s="290"/>
      <c r="WUP11" s="290"/>
      <c r="WUQ11" s="290"/>
      <c r="WUR11" s="290"/>
      <c r="WUS11" s="290"/>
      <c r="WUT11" s="290"/>
      <c r="WUU11" s="290"/>
      <c r="WUV11" s="290"/>
      <c r="WUW11" s="290"/>
      <c r="WUX11" s="290"/>
      <c r="WUY11" s="290"/>
      <c r="WUZ11" s="290"/>
      <c r="WVA11" s="290"/>
      <c r="WVB11" s="290"/>
      <c r="WVC11" s="290"/>
      <c r="WVD11" s="290"/>
      <c r="WVE11" s="290"/>
      <c r="WVF11" s="290"/>
      <c r="WVG11" s="290"/>
      <c r="WVH11" s="290"/>
      <c r="WVI11" s="290"/>
      <c r="WVJ11" s="290"/>
      <c r="WVK11" s="290"/>
      <c r="WVL11" s="290"/>
      <c r="WVM11" s="290"/>
      <c r="WVN11" s="290"/>
      <c r="WVO11" s="290"/>
      <c r="WVP11" s="290"/>
      <c r="WVQ11" s="290"/>
      <c r="WVR11" s="290"/>
      <c r="WVS11" s="290"/>
      <c r="WVT11" s="290"/>
      <c r="WVU11" s="290"/>
      <c r="WVV11" s="290"/>
      <c r="WVW11" s="290"/>
      <c r="WVX11" s="290"/>
      <c r="WVY11" s="290"/>
      <c r="WVZ11" s="290"/>
      <c r="WWA11" s="290"/>
      <c r="WWB11" s="290"/>
      <c r="WWC11" s="290"/>
      <c r="WWD11" s="290"/>
      <c r="WWE11" s="290"/>
      <c r="WWF11" s="290"/>
      <c r="WWG11" s="290"/>
      <c r="WWH11" s="290"/>
      <c r="WWI11" s="290"/>
      <c r="WWJ11" s="290"/>
      <c r="WWK11" s="290"/>
      <c r="WWL11" s="290"/>
      <c r="WWM11" s="290"/>
      <c r="WWN11" s="290"/>
      <c r="WWO11" s="290"/>
      <c r="WWP11" s="290"/>
      <c r="WWQ11" s="290"/>
      <c r="WWR11" s="290"/>
      <c r="WWS11" s="290"/>
      <c r="WWT11" s="290"/>
      <c r="WWU11" s="290"/>
      <c r="WWV11" s="290"/>
      <c r="WWW11" s="290"/>
      <c r="WWX11" s="290"/>
      <c r="WWY11" s="290"/>
      <c r="WWZ11" s="290"/>
      <c r="WXA11" s="290"/>
      <c r="WXB11" s="290"/>
      <c r="WXC11" s="290"/>
      <c r="WXD11" s="290"/>
      <c r="WXE11" s="290"/>
      <c r="WXF11" s="290"/>
      <c r="WXG11" s="290"/>
      <c r="WXH11" s="290"/>
      <c r="WXI11" s="290"/>
      <c r="WXJ11" s="290"/>
      <c r="WXK11" s="290"/>
      <c r="WXL11" s="290"/>
      <c r="WXM11" s="290"/>
      <c r="WXN11" s="290"/>
      <c r="WXO11" s="290"/>
      <c r="WXP11" s="290"/>
      <c r="WXQ11" s="290"/>
      <c r="WXR11" s="290"/>
      <c r="WXS11" s="290"/>
      <c r="WXT11" s="290"/>
      <c r="WXU11" s="290"/>
      <c r="WXV11" s="290"/>
      <c r="WXW11" s="290"/>
      <c r="WXX11" s="290"/>
      <c r="WXY11" s="290"/>
      <c r="WXZ11" s="290"/>
      <c r="WYA11" s="290"/>
      <c r="WYB11" s="290"/>
      <c r="WYC11" s="290"/>
      <c r="WYD11" s="290"/>
      <c r="WYE11" s="290"/>
      <c r="WYF11" s="290"/>
      <c r="WYG11" s="290"/>
      <c r="WYH11" s="290"/>
      <c r="WYI11" s="290"/>
      <c r="WYJ11" s="290"/>
      <c r="WYK11" s="290"/>
      <c r="WYL11" s="290"/>
      <c r="WYM11" s="290"/>
      <c r="WYN11" s="290"/>
      <c r="WYO11" s="290"/>
      <c r="WYP11" s="290"/>
      <c r="WYQ11" s="290"/>
      <c r="WYR11" s="290"/>
      <c r="WYS11" s="290"/>
      <c r="WYT11" s="290"/>
      <c r="WYU11" s="290"/>
      <c r="WYV11" s="290"/>
      <c r="WYW11" s="290"/>
      <c r="WYX11" s="290"/>
      <c r="WYY11" s="290"/>
      <c r="WYZ11" s="290"/>
      <c r="WZA11" s="290"/>
      <c r="WZB11" s="290"/>
      <c r="WZC11" s="290"/>
      <c r="WZD11" s="290"/>
      <c r="WZE11" s="290"/>
      <c r="WZF11" s="290"/>
      <c r="WZG11" s="290"/>
      <c r="WZH11" s="290"/>
      <c r="WZI11" s="290"/>
      <c r="WZJ11" s="290"/>
      <c r="WZK11" s="290"/>
      <c r="WZL11" s="290"/>
      <c r="WZM11" s="290"/>
      <c r="WZN11" s="290"/>
      <c r="WZO11" s="290"/>
      <c r="WZP11" s="290"/>
      <c r="WZQ11" s="290"/>
      <c r="WZR11" s="290"/>
      <c r="WZS11" s="290"/>
      <c r="WZT11" s="290"/>
      <c r="WZU11" s="290"/>
      <c r="WZV11" s="290"/>
      <c r="WZW11" s="290"/>
      <c r="WZX11" s="290"/>
      <c r="WZY11" s="290"/>
      <c r="WZZ11" s="290"/>
      <c r="XAA11" s="290"/>
      <c r="XAB11" s="290"/>
      <c r="XAC11" s="290"/>
      <c r="XAD11" s="290"/>
      <c r="XAE11" s="290"/>
      <c r="XAF11" s="290"/>
      <c r="XAG11" s="290"/>
      <c r="XAH11" s="290"/>
      <c r="XAI11" s="290"/>
      <c r="XAJ11" s="290"/>
      <c r="XAK11" s="290"/>
      <c r="XAL11" s="290"/>
      <c r="XAM11" s="290"/>
      <c r="XAN11" s="290"/>
      <c r="XAO11" s="290"/>
      <c r="XAP11" s="290"/>
      <c r="XAQ11" s="290"/>
      <c r="XAR11" s="290"/>
      <c r="XAS11" s="290"/>
      <c r="XAT11" s="290"/>
      <c r="XAU11" s="290"/>
      <c r="XAV11" s="290"/>
      <c r="XAW11" s="290"/>
      <c r="XAX11" s="290"/>
      <c r="XAY11" s="290"/>
      <c r="XAZ11" s="290"/>
      <c r="XBA11" s="290"/>
      <c r="XBB11" s="290"/>
      <c r="XBC11" s="290"/>
      <c r="XBD11" s="290"/>
      <c r="XBE11" s="290"/>
      <c r="XBF11" s="290"/>
      <c r="XBG11" s="290"/>
      <c r="XBH11" s="290"/>
      <c r="XBI11" s="290"/>
      <c r="XBJ11" s="290"/>
      <c r="XBK11" s="290"/>
      <c r="XBL11" s="290"/>
      <c r="XBM11" s="290"/>
      <c r="XBN11" s="290"/>
      <c r="XBO11" s="290"/>
      <c r="XBP11" s="290"/>
      <c r="XBQ11" s="290"/>
      <c r="XBR11" s="290"/>
      <c r="XBS11" s="290"/>
      <c r="XBT11" s="290"/>
      <c r="XBU11" s="290"/>
      <c r="XBV11" s="290"/>
      <c r="XBW11" s="290"/>
      <c r="XBX11" s="290"/>
      <c r="XBY11" s="290"/>
      <c r="XBZ11" s="290"/>
      <c r="XCA11" s="290"/>
      <c r="XCB11" s="290"/>
      <c r="XCC11" s="290"/>
      <c r="XCD11" s="290"/>
      <c r="XCE11" s="290"/>
      <c r="XCF11" s="290"/>
      <c r="XCG11" s="290"/>
      <c r="XCH11" s="290"/>
      <c r="XCI11" s="290"/>
      <c r="XCJ11" s="290"/>
      <c r="XCK11" s="290"/>
      <c r="XCL11" s="290"/>
      <c r="XCM11" s="290"/>
      <c r="XCN11" s="290"/>
      <c r="XCO11" s="290"/>
      <c r="XCP11" s="290"/>
      <c r="XCQ11" s="290"/>
      <c r="XCR11" s="290"/>
      <c r="XCS11" s="290"/>
      <c r="XCT11" s="290"/>
      <c r="XCU11" s="290"/>
      <c r="XCV11" s="290"/>
      <c r="XCW11" s="290"/>
      <c r="XCX11" s="290"/>
      <c r="XCY11" s="290"/>
      <c r="XCZ11" s="290"/>
    </row>
    <row r="12" spans="1:121 16007:16328" s="124" customFormat="1" ht="29.25" customHeight="1" x14ac:dyDescent="0.2">
      <c r="A12" s="129"/>
      <c r="B12" s="129"/>
      <c r="C12" s="347"/>
      <c r="D12" s="348"/>
      <c r="E12" s="321"/>
      <c r="F12" s="340"/>
      <c r="G12" s="346"/>
      <c r="H12" s="346"/>
      <c r="I12" s="353"/>
      <c r="J12" s="340"/>
      <c r="K12" s="114" t="s">
        <v>93</v>
      </c>
      <c r="L12" s="114" t="s">
        <v>93</v>
      </c>
      <c r="M12" s="355"/>
      <c r="N12" s="114" t="s">
        <v>83</v>
      </c>
      <c r="O12" s="114" t="s">
        <v>83</v>
      </c>
      <c r="P12" s="114" t="s">
        <v>83</v>
      </c>
      <c r="Q12" s="325" t="s">
        <v>83</v>
      </c>
      <c r="R12" s="322" t="s">
        <v>87</v>
      </c>
      <c r="S12" s="325" t="s">
        <v>83</v>
      </c>
      <c r="T12" s="322" t="s">
        <v>87</v>
      </c>
      <c r="U12" s="318" t="s">
        <v>83</v>
      </c>
      <c r="V12" s="322" t="s">
        <v>87</v>
      </c>
      <c r="W12" s="281" t="s">
        <v>83</v>
      </c>
      <c r="X12" s="116" t="s">
        <v>87</v>
      </c>
      <c r="Y12" s="281" t="s">
        <v>83</v>
      </c>
      <c r="Z12" s="116" t="s">
        <v>87</v>
      </c>
      <c r="AA12" s="325" t="s">
        <v>83</v>
      </c>
      <c r="AB12" s="116" t="s">
        <v>87</v>
      </c>
      <c r="AC12" s="318" t="s">
        <v>83</v>
      </c>
      <c r="AD12" s="116" t="s">
        <v>87</v>
      </c>
      <c r="AE12" s="318" t="s">
        <v>83</v>
      </c>
      <c r="AF12" s="116" t="s">
        <v>87</v>
      </c>
      <c r="AG12" s="325" t="s">
        <v>83</v>
      </c>
      <c r="AH12" s="116" t="s">
        <v>87</v>
      </c>
      <c r="AI12" s="325" t="s">
        <v>83</v>
      </c>
      <c r="AJ12" s="325" t="s">
        <v>90</v>
      </c>
      <c r="AK12" s="325" t="s">
        <v>88</v>
      </c>
      <c r="AL12" s="325"/>
      <c r="AM12" s="325"/>
      <c r="AN12" s="114" t="s">
        <v>92</v>
      </c>
      <c r="AO12" s="116" t="s">
        <v>85</v>
      </c>
      <c r="AP12" s="116" t="s">
        <v>91</v>
      </c>
      <c r="AQ12" s="116" t="s">
        <v>85</v>
      </c>
      <c r="AR12" s="116" t="s">
        <v>91</v>
      </c>
      <c r="AS12" s="116" t="s">
        <v>85</v>
      </c>
      <c r="AT12" s="116" t="s">
        <v>91</v>
      </c>
      <c r="AU12" s="325" t="s">
        <v>83</v>
      </c>
      <c r="AV12" s="325"/>
      <c r="AW12" s="325"/>
      <c r="AX12" s="325"/>
      <c r="AY12" s="116" t="s">
        <v>87</v>
      </c>
      <c r="AZ12" s="325" t="s">
        <v>83</v>
      </c>
      <c r="BA12" s="325"/>
      <c r="BB12" s="325"/>
      <c r="BC12" s="325"/>
      <c r="BD12" s="116" t="s">
        <v>87</v>
      </c>
      <c r="BE12" s="318" t="s">
        <v>83</v>
      </c>
      <c r="BF12" s="116" t="s">
        <v>87</v>
      </c>
      <c r="BG12" s="116" t="s">
        <v>148</v>
      </c>
      <c r="BH12" s="322" t="s">
        <v>86</v>
      </c>
      <c r="BI12" s="325" t="s">
        <v>83</v>
      </c>
      <c r="BJ12" s="325" t="s">
        <v>84</v>
      </c>
      <c r="BK12" s="325" t="s">
        <v>85</v>
      </c>
      <c r="BL12" s="322" t="s">
        <v>84</v>
      </c>
      <c r="BM12" s="114" t="s">
        <v>83</v>
      </c>
      <c r="BN12" s="322" t="s">
        <v>84</v>
      </c>
      <c r="BO12" s="114" t="s">
        <v>83</v>
      </c>
      <c r="BP12" s="114" t="s">
        <v>84</v>
      </c>
      <c r="BQ12" s="114" t="s">
        <v>83</v>
      </c>
      <c r="BR12" s="114" t="s">
        <v>84</v>
      </c>
      <c r="BS12" s="114" t="s">
        <v>83</v>
      </c>
      <c r="BT12" s="322" t="s">
        <v>84</v>
      </c>
      <c r="BU12" s="114" t="s">
        <v>83</v>
      </c>
      <c r="BV12" s="322" t="s">
        <v>84</v>
      </c>
      <c r="BW12" s="114" t="s">
        <v>83</v>
      </c>
      <c r="BX12" s="117" t="s">
        <v>84</v>
      </c>
      <c r="BY12" s="114" t="s">
        <v>83</v>
      </c>
      <c r="BZ12" s="116" t="s">
        <v>84</v>
      </c>
      <c r="CA12" s="114" t="s">
        <v>83</v>
      </c>
      <c r="CB12" s="116" t="s">
        <v>84</v>
      </c>
      <c r="CC12" s="114" t="s">
        <v>83</v>
      </c>
      <c r="CD12" s="116" t="s">
        <v>84</v>
      </c>
      <c r="CE12" s="114" t="s">
        <v>83</v>
      </c>
      <c r="CF12" s="116" t="s">
        <v>84</v>
      </c>
      <c r="CG12" s="114" t="s">
        <v>83</v>
      </c>
      <c r="CH12" s="116" t="s">
        <v>84</v>
      </c>
      <c r="CI12" s="116"/>
      <c r="CJ12" s="114" t="s">
        <v>344</v>
      </c>
      <c r="CK12" s="116" t="s">
        <v>84</v>
      </c>
      <c r="CL12" s="114" t="s">
        <v>83</v>
      </c>
      <c r="CM12" s="346"/>
      <c r="CN12" s="340"/>
      <c r="CO12" s="181" t="s">
        <v>161</v>
      </c>
      <c r="CP12" s="182" t="s">
        <v>161</v>
      </c>
      <c r="CT12" s="127"/>
      <c r="DF12" s="126"/>
      <c r="DG12" s="126"/>
      <c r="WQQ12" s="125"/>
      <c r="WQR12" s="125"/>
      <c r="WQS12" s="125"/>
      <c r="WQT12" s="125"/>
      <c r="WQU12" s="125"/>
      <c r="WQV12" s="125"/>
      <c r="WQW12" s="125"/>
      <c r="WQX12" s="125"/>
      <c r="WQY12" s="125"/>
      <c r="WQZ12" s="125"/>
      <c r="WRA12" s="125"/>
      <c r="WRB12" s="125"/>
      <c r="WRC12" s="125"/>
      <c r="WRD12" s="125"/>
      <c r="WRE12" s="125"/>
      <c r="WRF12" s="125"/>
      <c r="WRG12" s="125"/>
      <c r="WRH12" s="125"/>
      <c r="WRI12" s="125"/>
      <c r="WRJ12" s="125"/>
      <c r="WRK12" s="125"/>
      <c r="WRL12" s="125"/>
      <c r="WRM12" s="125"/>
      <c r="WRN12" s="125"/>
      <c r="WRO12" s="125"/>
      <c r="WRP12" s="125"/>
      <c r="WRQ12" s="125"/>
      <c r="WRR12" s="125"/>
      <c r="WRS12" s="125"/>
      <c r="WRT12" s="125"/>
      <c r="WRU12" s="125"/>
      <c r="WRV12" s="125"/>
      <c r="WRW12" s="125"/>
      <c r="WRX12" s="125"/>
      <c r="WRY12" s="125"/>
      <c r="WRZ12" s="125"/>
      <c r="WSA12" s="125"/>
      <c r="WSB12" s="125"/>
      <c r="WSC12" s="125"/>
      <c r="WSD12" s="125"/>
      <c r="WSE12" s="125"/>
      <c r="WSF12" s="125"/>
      <c r="WSG12" s="125"/>
      <c r="WSH12" s="125"/>
      <c r="WSI12" s="125"/>
      <c r="WSJ12" s="125"/>
      <c r="WSK12" s="125"/>
      <c r="WSL12" s="125"/>
      <c r="WSM12" s="125"/>
      <c r="WSN12" s="125"/>
      <c r="WSO12" s="125"/>
      <c r="WSP12" s="125"/>
      <c r="WSQ12" s="125"/>
      <c r="WSR12" s="125"/>
      <c r="WSS12" s="125"/>
      <c r="WST12" s="125"/>
      <c r="WSU12" s="125"/>
      <c r="WSV12" s="125"/>
      <c r="WSW12" s="125"/>
      <c r="WSX12" s="125"/>
      <c r="WSY12" s="125"/>
      <c r="WSZ12" s="125"/>
      <c r="WTA12" s="125"/>
      <c r="WTB12" s="125"/>
      <c r="WTC12" s="125"/>
      <c r="WTD12" s="125"/>
      <c r="WTE12" s="125"/>
      <c r="WTF12" s="125"/>
      <c r="WTG12" s="125"/>
      <c r="WTH12" s="125"/>
      <c r="WTI12" s="125"/>
      <c r="WTJ12" s="125"/>
      <c r="WTK12" s="125"/>
      <c r="WTL12" s="125"/>
      <c r="WTM12" s="125"/>
      <c r="WTN12" s="125"/>
      <c r="WTO12" s="125"/>
      <c r="WTP12" s="125"/>
      <c r="WTQ12" s="125"/>
      <c r="WTR12" s="125"/>
      <c r="WTS12" s="125"/>
      <c r="WTT12" s="125"/>
      <c r="WTU12" s="125"/>
      <c r="WTV12" s="125"/>
      <c r="WTW12" s="125"/>
      <c r="WTX12" s="125"/>
      <c r="WTY12" s="125"/>
      <c r="WTZ12" s="125"/>
      <c r="WUA12" s="125"/>
      <c r="WUB12" s="125"/>
      <c r="WUC12" s="125"/>
      <c r="WUD12" s="125"/>
      <c r="WUE12" s="125"/>
      <c r="WUF12" s="125"/>
      <c r="WUG12" s="125"/>
      <c r="WUH12" s="125"/>
      <c r="WUI12" s="125"/>
      <c r="WUJ12" s="125"/>
      <c r="WUK12" s="125"/>
      <c r="WUL12" s="125"/>
      <c r="WUM12" s="125"/>
      <c r="WUN12" s="125"/>
      <c r="WUO12" s="125"/>
      <c r="WUP12" s="125"/>
      <c r="WUQ12" s="125"/>
      <c r="WUR12" s="125"/>
      <c r="WUS12" s="125"/>
      <c r="WUT12" s="125"/>
      <c r="WUU12" s="125"/>
      <c r="WUV12" s="125"/>
      <c r="WUW12" s="125"/>
      <c r="WUX12" s="125"/>
      <c r="WUY12" s="125"/>
      <c r="WUZ12" s="125"/>
      <c r="WVA12" s="125"/>
      <c r="WVB12" s="125"/>
      <c r="WVC12" s="125"/>
      <c r="WVD12" s="125"/>
      <c r="WVE12" s="125"/>
      <c r="WVF12" s="125"/>
      <c r="WVG12" s="125"/>
      <c r="WVH12" s="125"/>
      <c r="WVI12" s="125"/>
      <c r="WVJ12" s="125"/>
      <c r="WVK12" s="125"/>
      <c r="WVL12" s="125"/>
      <c r="WVM12" s="125"/>
      <c r="WVN12" s="125"/>
      <c r="WVO12" s="125"/>
      <c r="WVP12" s="125"/>
      <c r="WVQ12" s="125"/>
      <c r="WVR12" s="125"/>
      <c r="WVS12" s="125"/>
      <c r="WVT12" s="125"/>
      <c r="WVU12" s="125"/>
      <c r="WVV12" s="125"/>
      <c r="WVW12" s="125"/>
      <c r="WVX12" s="125"/>
      <c r="WVY12" s="125"/>
      <c r="WVZ12" s="125"/>
      <c r="WWA12" s="125"/>
      <c r="WWB12" s="125"/>
      <c r="WWC12" s="125"/>
      <c r="WWD12" s="125"/>
      <c r="WWE12" s="125"/>
      <c r="WWF12" s="125"/>
      <c r="WWG12" s="125"/>
      <c r="WWH12" s="125"/>
      <c r="WWI12" s="125"/>
      <c r="WWJ12" s="125"/>
      <c r="WWK12" s="125"/>
      <c r="WWL12" s="125"/>
      <c r="WWM12" s="125"/>
      <c r="WWN12" s="125"/>
      <c r="WWO12" s="125"/>
      <c r="WWP12" s="125"/>
      <c r="WWQ12" s="125"/>
      <c r="WWR12" s="125"/>
      <c r="WWS12" s="125"/>
      <c r="WWT12" s="125"/>
      <c r="WWU12" s="125"/>
      <c r="WWV12" s="125"/>
      <c r="WWW12" s="125"/>
      <c r="WWX12" s="125"/>
      <c r="WWY12" s="125"/>
      <c r="WWZ12" s="125"/>
      <c r="WXA12" s="125"/>
      <c r="WXB12" s="125"/>
      <c r="WXC12" s="125"/>
      <c r="WXD12" s="125"/>
      <c r="WXE12" s="125"/>
      <c r="WXF12" s="125"/>
      <c r="WXG12" s="125"/>
      <c r="WXH12" s="125"/>
      <c r="WXI12" s="125"/>
      <c r="WXJ12" s="125"/>
      <c r="WXK12" s="125"/>
      <c r="WXL12" s="125"/>
      <c r="WXM12" s="125"/>
      <c r="WXN12" s="125"/>
      <c r="WXO12" s="125"/>
      <c r="WXP12" s="125"/>
      <c r="WXQ12" s="125"/>
      <c r="WXR12" s="125"/>
      <c r="WXS12" s="125"/>
      <c r="WXT12" s="125"/>
      <c r="WXU12" s="125"/>
      <c r="WXV12" s="125"/>
      <c r="WXW12" s="125"/>
      <c r="WXX12" s="125"/>
      <c r="WXY12" s="125"/>
      <c r="WXZ12" s="125"/>
      <c r="WYA12" s="125"/>
      <c r="WYB12" s="125"/>
      <c r="WYC12" s="125"/>
      <c r="WYD12" s="125"/>
      <c r="WYE12" s="125"/>
      <c r="WYF12" s="125"/>
      <c r="WYG12" s="125"/>
      <c r="WYH12" s="125"/>
      <c r="WYI12" s="125"/>
      <c r="WYJ12" s="125"/>
      <c r="WYK12" s="125"/>
      <c r="WYL12" s="125"/>
      <c r="WYM12" s="125"/>
      <c r="WYN12" s="125"/>
      <c r="WYO12" s="125"/>
      <c r="WYP12" s="125"/>
      <c r="WYQ12" s="125"/>
      <c r="WYR12" s="125"/>
      <c r="WYS12" s="125"/>
      <c r="WYT12" s="125"/>
      <c r="WYU12" s="125"/>
      <c r="WYV12" s="125"/>
      <c r="WYW12" s="125"/>
      <c r="WYX12" s="125"/>
      <c r="WYY12" s="125"/>
      <c r="WYZ12" s="125"/>
      <c r="WZA12" s="125"/>
      <c r="WZB12" s="125"/>
      <c r="WZC12" s="125"/>
      <c r="WZD12" s="125"/>
      <c r="WZE12" s="125"/>
      <c r="WZF12" s="125"/>
      <c r="WZG12" s="125"/>
      <c r="WZH12" s="125"/>
      <c r="WZI12" s="125"/>
      <c r="WZJ12" s="125"/>
      <c r="WZK12" s="125"/>
      <c r="WZL12" s="125"/>
      <c r="WZM12" s="125"/>
      <c r="WZN12" s="125"/>
      <c r="WZO12" s="125"/>
      <c r="WZP12" s="125"/>
      <c r="WZQ12" s="125"/>
      <c r="WZR12" s="125"/>
      <c r="WZS12" s="125"/>
      <c r="WZT12" s="125"/>
      <c r="WZU12" s="125"/>
      <c r="WZV12" s="125"/>
      <c r="WZW12" s="125"/>
      <c r="WZX12" s="125"/>
      <c r="WZY12" s="125"/>
      <c r="WZZ12" s="125"/>
      <c r="XAA12" s="125"/>
      <c r="XAB12" s="125"/>
      <c r="XAC12" s="125"/>
      <c r="XAD12" s="125"/>
      <c r="XAE12" s="125"/>
      <c r="XAF12" s="125"/>
      <c r="XAG12" s="125"/>
      <c r="XAH12" s="125"/>
      <c r="XAI12" s="125"/>
      <c r="XAJ12" s="125"/>
      <c r="XAK12" s="125"/>
      <c r="XAL12" s="125"/>
      <c r="XAM12" s="125"/>
      <c r="XAN12" s="125"/>
      <c r="XAO12" s="125"/>
      <c r="XAP12" s="125"/>
      <c r="XAQ12" s="125"/>
      <c r="XAR12" s="125"/>
      <c r="XAS12" s="125"/>
      <c r="XAT12" s="125"/>
      <c r="XAU12" s="125"/>
      <c r="XAV12" s="125"/>
      <c r="XAW12" s="125"/>
      <c r="XAX12" s="125"/>
      <c r="XAY12" s="125"/>
      <c r="XAZ12" s="125"/>
      <c r="XBA12" s="125"/>
      <c r="XBB12" s="125"/>
      <c r="XBC12" s="125"/>
      <c r="XBD12" s="125"/>
      <c r="XBE12" s="125"/>
      <c r="XBF12" s="125"/>
      <c r="XBG12" s="125"/>
      <c r="XBH12" s="125"/>
      <c r="XBI12" s="125"/>
      <c r="XBJ12" s="125"/>
      <c r="XBK12" s="125"/>
      <c r="XBL12" s="125"/>
      <c r="XBM12" s="125"/>
      <c r="XBN12" s="125"/>
      <c r="XBO12" s="125"/>
      <c r="XBP12" s="125"/>
      <c r="XBQ12" s="125"/>
      <c r="XBR12" s="125"/>
      <c r="XBS12" s="125"/>
      <c r="XBT12" s="125"/>
      <c r="XBU12" s="125"/>
      <c r="XBV12" s="125"/>
      <c r="XBW12" s="125"/>
      <c r="XBX12" s="125"/>
      <c r="XBY12" s="125"/>
      <c r="XBZ12" s="125"/>
      <c r="XCA12" s="125"/>
      <c r="XCB12" s="125"/>
      <c r="XCC12" s="125"/>
      <c r="XCD12" s="125"/>
      <c r="XCE12" s="125"/>
      <c r="XCF12" s="125"/>
      <c r="XCG12" s="125"/>
      <c r="XCH12" s="125"/>
      <c r="XCI12" s="125"/>
      <c r="XCJ12" s="125"/>
      <c r="XCK12" s="125"/>
      <c r="XCL12" s="125"/>
      <c r="XCM12" s="125"/>
      <c r="XCN12" s="125"/>
      <c r="XCO12" s="125"/>
      <c r="XCP12" s="125"/>
      <c r="XCQ12" s="125"/>
      <c r="XCR12" s="125"/>
      <c r="XCS12" s="125"/>
      <c r="XCT12" s="125"/>
      <c r="XCU12" s="125"/>
      <c r="XCV12" s="125"/>
      <c r="XCW12" s="125"/>
      <c r="XCX12" s="125"/>
      <c r="XCY12" s="125"/>
      <c r="XCZ12" s="125"/>
    </row>
    <row r="13" spans="1:121 16007:16328" s="111" customFormat="1" x14ac:dyDescent="0.2">
      <c r="A13" s="123">
        <v>1</v>
      </c>
      <c r="B13" s="123">
        <v>2</v>
      </c>
      <c r="C13" s="114" t="s">
        <v>82</v>
      </c>
      <c r="D13" s="114" t="s">
        <v>81</v>
      </c>
      <c r="E13" s="114"/>
      <c r="F13" s="114"/>
      <c r="G13" s="114"/>
      <c r="H13" s="114" t="s">
        <v>80</v>
      </c>
      <c r="I13" s="114" t="s">
        <v>79</v>
      </c>
      <c r="J13" s="114" t="s">
        <v>78</v>
      </c>
      <c r="K13" s="114">
        <v>6</v>
      </c>
      <c r="L13" s="114">
        <v>7</v>
      </c>
      <c r="M13" s="323" t="s">
        <v>77</v>
      </c>
      <c r="N13" s="114" t="s">
        <v>170</v>
      </c>
      <c r="O13" s="114" t="s">
        <v>171</v>
      </c>
      <c r="P13" s="114" t="s">
        <v>172</v>
      </c>
      <c r="Q13" s="114" t="s">
        <v>173</v>
      </c>
      <c r="R13" s="322"/>
      <c r="S13" s="121" t="s">
        <v>174</v>
      </c>
      <c r="T13" s="322"/>
      <c r="U13" s="121" t="s">
        <v>175</v>
      </c>
      <c r="V13" s="322"/>
      <c r="W13" s="114">
        <v>15</v>
      </c>
      <c r="X13" s="114"/>
      <c r="Y13" s="114">
        <v>16</v>
      </c>
      <c r="Z13" s="114"/>
      <c r="AA13" s="114">
        <v>17</v>
      </c>
      <c r="AB13" s="116"/>
      <c r="AC13" s="114" t="s">
        <v>179</v>
      </c>
      <c r="AD13" s="116"/>
      <c r="AE13" s="114" t="s">
        <v>180</v>
      </c>
      <c r="AF13" s="116"/>
      <c r="AG13" s="121">
        <v>20</v>
      </c>
      <c r="AH13" s="121"/>
      <c r="AI13" s="121">
        <v>21</v>
      </c>
      <c r="AJ13" s="121"/>
      <c r="AK13" s="121"/>
      <c r="AL13" s="121"/>
      <c r="AM13" s="121"/>
      <c r="AN13" s="121">
        <v>22</v>
      </c>
      <c r="AO13" s="66"/>
      <c r="AP13" s="66"/>
      <c r="AQ13" s="66" t="s">
        <v>90</v>
      </c>
      <c r="AR13" s="66" t="s">
        <v>90</v>
      </c>
      <c r="AS13" s="66" t="s">
        <v>329</v>
      </c>
      <c r="AT13" s="66" t="s">
        <v>329</v>
      </c>
      <c r="AU13" s="114" t="s">
        <v>183</v>
      </c>
      <c r="AV13" s="114"/>
      <c r="AW13" s="114"/>
      <c r="AX13" s="114"/>
      <c r="AY13" s="116"/>
      <c r="AZ13" s="114" t="s">
        <v>184</v>
      </c>
      <c r="BA13" s="114"/>
      <c r="BB13" s="114"/>
      <c r="BC13" s="114"/>
      <c r="BD13" s="116"/>
      <c r="BE13" s="114" t="s">
        <v>185</v>
      </c>
      <c r="BF13" s="116"/>
      <c r="BG13" s="116"/>
      <c r="BH13" s="322"/>
      <c r="BI13" s="119" t="s">
        <v>186</v>
      </c>
      <c r="BJ13" s="119"/>
      <c r="BK13" s="119"/>
      <c r="BL13" s="114"/>
      <c r="BM13" s="114"/>
      <c r="BN13" s="118"/>
      <c r="BO13" s="118"/>
      <c r="BP13" s="114"/>
      <c r="BQ13" s="114"/>
      <c r="BR13" s="114"/>
      <c r="BS13" s="114"/>
      <c r="BT13" s="114"/>
      <c r="BU13" s="114"/>
      <c r="BV13" s="114"/>
      <c r="BW13" s="114"/>
      <c r="BX13" s="117"/>
      <c r="BY13" s="114"/>
      <c r="BZ13" s="116"/>
      <c r="CA13" s="114"/>
      <c r="CB13" s="116"/>
      <c r="CC13" s="114"/>
      <c r="CD13" s="116"/>
      <c r="CE13" s="114"/>
      <c r="CF13" s="116"/>
      <c r="CG13" s="114"/>
      <c r="CH13" s="116"/>
      <c r="CI13" s="116"/>
      <c r="CJ13" s="114"/>
      <c r="CK13" s="116"/>
      <c r="CL13" s="114"/>
      <c r="CM13" s="114" t="s">
        <v>76</v>
      </c>
      <c r="CN13" s="114" t="s">
        <v>187</v>
      </c>
      <c r="CO13" s="114"/>
      <c r="CP13" s="114"/>
      <c r="CQ13" s="114"/>
      <c r="CR13" s="114"/>
      <c r="CS13" s="114"/>
      <c r="CT13" s="115"/>
      <c r="CU13" s="114"/>
      <c r="CV13" s="114"/>
      <c r="CW13" s="114"/>
      <c r="CX13" s="114"/>
      <c r="CY13" s="114"/>
      <c r="DF13" s="113"/>
      <c r="DG13" s="113"/>
      <c r="WQQ13" s="112"/>
      <c r="WQR13" s="112"/>
      <c r="WQS13" s="112"/>
      <c r="WQT13" s="112"/>
      <c r="WQU13" s="112"/>
      <c r="WQV13" s="112"/>
      <c r="WQW13" s="112"/>
      <c r="WQX13" s="112"/>
      <c r="WQY13" s="112"/>
      <c r="WQZ13" s="112"/>
      <c r="WRA13" s="112"/>
      <c r="WRB13" s="112"/>
      <c r="WRC13" s="112"/>
      <c r="WRD13" s="112"/>
      <c r="WRE13" s="112"/>
      <c r="WRF13" s="112"/>
      <c r="WRG13" s="112"/>
      <c r="WRH13" s="112"/>
      <c r="WRI13" s="112"/>
      <c r="WRJ13" s="112"/>
      <c r="WRK13" s="112"/>
      <c r="WRL13" s="112"/>
      <c r="WRM13" s="112"/>
      <c r="WRN13" s="112"/>
      <c r="WRO13" s="112"/>
      <c r="WRP13" s="112"/>
      <c r="WRQ13" s="112"/>
      <c r="WRR13" s="112"/>
      <c r="WRS13" s="112"/>
      <c r="WRT13" s="112"/>
      <c r="WRU13" s="112"/>
      <c r="WRV13" s="112"/>
      <c r="WRW13" s="112"/>
      <c r="WRX13" s="112"/>
      <c r="WRY13" s="112"/>
      <c r="WRZ13" s="112"/>
      <c r="WSA13" s="112"/>
      <c r="WSB13" s="112"/>
      <c r="WSC13" s="112"/>
      <c r="WSD13" s="112"/>
      <c r="WSE13" s="112"/>
      <c r="WSF13" s="112"/>
      <c r="WSG13" s="112"/>
      <c r="WSH13" s="112"/>
      <c r="WSI13" s="112"/>
      <c r="WSJ13" s="112"/>
      <c r="WSK13" s="112"/>
      <c r="WSL13" s="112"/>
      <c r="WSM13" s="112"/>
      <c r="WSN13" s="112"/>
      <c r="WSO13" s="112"/>
      <c r="WSP13" s="112"/>
      <c r="WSQ13" s="112"/>
      <c r="WSR13" s="112"/>
      <c r="WSS13" s="112"/>
      <c r="WST13" s="112"/>
      <c r="WSU13" s="112"/>
      <c r="WSV13" s="112"/>
      <c r="WSW13" s="112"/>
      <c r="WSX13" s="112"/>
      <c r="WSY13" s="112"/>
      <c r="WSZ13" s="112"/>
      <c r="WTA13" s="112"/>
      <c r="WTB13" s="112"/>
      <c r="WTC13" s="112"/>
      <c r="WTD13" s="112"/>
      <c r="WTE13" s="112"/>
      <c r="WTF13" s="112"/>
      <c r="WTG13" s="112"/>
      <c r="WTH13" s="112"/>
      <c r="WTI13" s="112"/>
      <c r="WTJ13" s="112"/>
      <c r="WTK13" s="112"/>
      <c r="WTL13" s="112"/>
      <c r="WTM13" s="112"/>
      <c r="WTN13" s="112"/>
      <c r="WTO13" s="112"/>
      <c r="WTP13" s="112"/>
      <c r="WTQ13" s="112"/>
      <c r="WTR13" s="112"/>
      <c r="WTS13" s="112"/>
      <c r="WTT13" s="112"/>
      <c r="WTU13" s="112"/>
      <c r="WTV13" s="112"/>
      <c r="WTW13" s="112"/>
      <c r="WTX13" s="112"/>
      <c r="WTY13" s="112"/>
      <c r="WTZ13" s="112"/>
      <c r="WUA13" s="112"/>
      <c r="WUB13" s="112"/>
      <c r="WUC13" s="112"/>
      <c r="WUD13" s="112"/>
      <c r="WUE13" s="112"/>
      <c r="WUF13" s="112"/>
      <c r="WUG13" s="112"/>
      <c r="WUH13" s="112"/>
      <c r="WUI13" s="112"/>
      <c r="WUJ13" s="112"/>
      <c r="WUK13" s="112"/>
      <c r="WUL13" s="112"/>
      <c r="WUM13" s="112"/>
      <c r="WUN13" s="112"/>
      <c r="WUO13" s="112"/>
      <c r="WUP13" s="112"/>
      <c r="WUQ13" s="112"/>
      <c r="WUR13" s="112"/>
      <c r="WUS13" s="112"/>
      <c r="WUT13" s="112"/>
      <c r="WUU13" s="112"/>
      <c r="WUV13" s="112"/>
      <c r="WUW13" s="112"/>
      <c r="WUX13" s="112"/>
      <c r="WUY13" s="112"/>
      <c r="WUZ13" s="112"/>
      <c r="WVA13" s="112"/>
      <c r="WVB13" s="112"/>
      <c r="WVC13" s="112"/>
      <c r="WVD13" s="112"/>
      <c r="WVE13" s="112"/>
      <c r="WVF13" s="112"/>
      <c r="WVG13" s="112"/>
      <c r="WVH13" s="112"/>
      <c r="WVI13" s="112"/>
      <c r="WVJ13" s="112"/>
      <c r="WVK13" s="112"/>
      <c r="WVL13" s="112"/>
      <c r="WVM13" s="112"/>
      <c r="WVN13" s="112"/>
      <c r="WVO13" s="112"/>
      <c r="WVP13" s="112"/>
      <c r="WVQ13" s="112"/>
      <c r="WVR13" s="112"/>
      <c r="WVS13" s="112"/>
      <c r="WVT13" s="112"/>
      <c r="WVU13" s="112"/>
      <c r="WVV13" s="112"/>
      <c r="WVW13" s="112"/>
      <c r="WVX13" s="112"/>
      <c r="WVY13" s="112"/>
      <c r="WVZ13" s="112"/>
      <c r="WWA13" s="112"/>
      <c r="WWB13" s="112"/>
      <c r="WWC13" s="112"/>
      <c r="WWD13" s="112"/>
      <c r="WWE13" s="112"/>
      <c r="WWF13" s="112"/>
      <c r="WWG13" s="112"/>
      <c r="WWH13" s="112"/>
      <c r="WWI13" s="112"/>
      <c r="WWJ13" s="112"/>
      <c r="WWK13" s="112"/>
      <c r="WWL13" s="112"/>
      <c r="WWM13" s="112"/>
      <c r="WWN13" s="112"/>
      <c r="WWO13" s="112"/>
      <c r="WWP13" s="112"/>
      <c r="WWQ13" s="112"/>
      <c r="WWR13" s="112"/>
      <c r="WWS13" s="112"/>
      <c r="WWT13" s="112"/>
      <c r="WWU13" s="112"/>
      <c r="WWV13" s="112"/>
      <c r="WWW13" s="112"/>
      <c r="WWX13" s="112"/>
      <c r="WWY13" s="112"/>
      <c r="WWZ13" s="112"/>
      <c r="WXA13" s="112"/>
      <c r="WXB13" s="112"/>
      <c r="WXC13" s="112"/>
      <c r="WXD13" s="112"/>
      <c r="WXE13" s="112"/>
      <c r="WXF13" s="112"/>
      <c r="WXG13" s="112"/>
      <c r="WXH13" s="112"/>
      <c r="WXI13" s="112"/>
      <c r="WXJ13" s="112"/>
      <c r="WXK13" s="112"/>
      <c r="WXL13" s="112"/>
      <c r="WXM13" s="112"/>
      <c r="WXN13" s="112"/>
      <c r="WXO13" s="112"/>
      <c r="WXP13" s="112"/>
      <c r="WXQ13" s="112"/>
      <c r="WXR13" s="112"/>
      <c r="WXS13" s="112"/>
      <c r="WXT13" s="112"/>
      <c r="WXU13" s="112"/>
      <c r="WXV13" s="112"/>
      <c r="WXW13" s="112"/>
      <c r="WXX13" s="112"/>
      <c r="WXY13" s="112"/>
      <c r="WXZ13" s="112"/>
      <c r="WYA13" s="112"/>
      <c r="WYB13" s="112"/>
      <c r="WYC13" s="112"/>
      <c r="WYD13" s="112"/>
      <c r="WYE13" s="112"/>
      <c r="WYF13" s="112"/>
      <c r="WYG13" s="112"/>
      <c r="WYH13" s="112"/>
      <c r="WYI13" s="112"/>
      <c r="WYJ13" s="112"/>
      <c r="WYK13" s="112"/>
      <c r="WYL13" s="112"/>
      <c r="WYM13" s="112"/>
      <c r="WYN13" s="112"/>
      <c r="WYO13" s="112"/>
      <c r="WYP13" s="112"/>
      <c r="WYQ13" s="112"/>
      <c r="WYR13" s="112"/>
      <c r="WYS13" s="112"/>
      <c r="WYT13" s="112"/>
      <c r="WYU13" s="112"/>
      <c r="WYV13" s="112"/>
      <c r="WYW13" s="112"/>
      <c r="WYX13" s="112"/>
      <c r="WYY13" s="112"/>
      <c r="WYZ13" s="112"/>
      <c r="WZA13" s="112"/>
      <c r="WZB13" s="112"/>
      <c r="WZC13" s="112"/>
      <c r="WZD13" s="112"/>
      <c r="WZE13" s="112"/>
      <c r="WZF13" s="112"/>
      <c r="WZG13" s="112"/>
      <c r="WZH13" s="112"/>
      <c r="WZI13" s="112"/>
      <c r="WZJ13" s="112"/>
      <c r="WZK13" s="112"/>
      <c r="WZL13" s="112"/>
      <c r="WZM13" s="112"/>
      <c r="WZN13" s="112"/>
      <c r="WZO13" s="112"/>
      <c r="WZP13" s="112"/>
      <c r="WZQ13" s="112"/>
      <c r="WZR13" s="112"/>
      <c r="WZS13" s="112"/>
      <c r="WZT13" s="112"/>
      <c r="WZU13" s="112"/>
      <c r="WZV13" s="112"/>
      <c r="WZW13" s="112"/>
      <c r="WZX13" s="112"/>
      <c r="WZY13" s="112"/>
      <c r="WZZ13" s="112"/>
      <c r="XAA13" s="112"/>
      <c r="XAB13" s="112"/>
      <c r="XAC13" s="112"/>
      <c r="XAD13" s="112"/>
      <c r="XAE13" s="112"/>
      <c r="XAF13" s="112"/>
      <c r="XAG13" s="112"/>
      <c r="XAH13" s="112"/>
      <c r="XAI13" s="112"/>
      <c r="XAJ13" s="112"/>
      <c r="XAK13" s="112"/>
      <c r="XAL13" s="112"/>
      <c r="XAM13" s="112"/>
      <c r="XAN13" s="112"/>
      <c r="XAO13" s="112"/>
      <c r="XAP13" s="112"/>
      <c r="XAQ13" s="112"/>
      <c r="XAR13" s="112"/>
      <c r="XAS13" s="112"/>
      <c r="XAT13" s="112"/>
      <c r="XAU13" s="112"/>
      <c r="XAV13" s="112"/>
      <c r="XAW13" s="112"/>
      <c r="XAX13" s="112"/>
      <c r="XAY13" s="112"/>
      <c r="XAZ13" s="112"/>
      <c r="XBA13" s="112"/>
      <c r="XBB13" s="112"/>
      <c r="XBC13" s="112"/>
      <c r="XBD13" s="112"/>
      <c r="XBE13" s="112"/>
      <c r="XBF13" s="112"/>
      <c r="XBG13" s="112"/>
      <c r="XBH13" s="112"/>
      <c r="XBI13" s="112"/>
      <c r="XBJ13" s="112"/>
      <c r="XBK13" s="112"/>
      <c r="XBL13" s="112"/>
      <c r="XBM13" s="112"/>
      <c r="XBN13" s="112"/>
      <c r="XBO13" s="112"/>
      <c r="XBP13" s="112"/>
      <c r="XBQ13" s="112"/>
      <c r="XBR13" s="112"/>
      <c r="XBS13" s="112"/>
      <c r="XBT13" s="112"/>
      <c r="XBU13" s="112"/>
      <c r="XBV13" s="112"/>
      <c r="XBW13" s="112"/>
      <c r="XBX13" s="112"/>
      <c r="XBY13" s="112"/>
      <c r="XBZ13" s="112"/>
      <c r="XCA13" s="112"/>
      <c r="XCB13" s="112"/>
      <c r="XCC13" s="112"/>
      <c r="XCD13" s="112"/>
      <c r="XCE13" s="112"/>
      <c r="XCF13" s="112"/>
      <c r="XCG13" s="112"/>
      <c r="XCH13" s="112"/>
      <c r="XCI13" s="112"/>
      <c r="XCJ13" s="112"/>
      <c r="XCK13" s="112"/>
      <c r="XCL13" s="112"/>
      <c r="XCM13" s="112"/>
      <c r="XCN13" s="112"/>
      <c r="XCO13" s="112"/>
      <c r="XCP13" s="112"/>
      <c r="XCQ13" s="112"/>
      <c r="XCR13" s="112"/>
      <c r="XCS13" s="112"/>
      <c r="XCT13" s="112"/>
      <c r="XCU13" s="112"/>
      <c r="XCV13" s="112"/>
      <c r="XCW13" s="112"/>
      <c r="XCX13" s="112"/>
      <c r="XCY13" s="112"/>
      <c r="XCZ13" s="112"/>
    </row>
    <row r="14" spans="1:121 16007:16328" s="73" customFormat="1" ht="15.75" x14ac:dyDescent="0.25">
      <c r="A14" s="80"/>
      <c r="B14" s="52">
        <v>2027</v>
      </c>
      <c r="C14" s="100" t="s">
        <v>58</v>
      </c>
      <c r="D14" s="307"/>
      <c r="E14" s="307"/>
      <c r="F14" s="310"/>
      <c r="G14" s="94"/>
      <c r="H14" s="93"/>
      <c r="I14" s="74"/>
      <c r="J14" s="204"/>
      <c r="K14" s="72"/>
      <c r="L14" s="72"/>
      <c r="M14" s="61"/>
      <c r="N14" s="98"/>
      <c r="O14" s="98"/>
      <c r="P14" s="98"/>
      <c r="Q14" s="81"/>
      <c r="R14" s="91"/>
      <c r="S14" s="98"/>
      <c r="T14" s="91"/>
      <c r="U14" s="99"/>
      <c r="V14" s="91"/>
      <c r="W14" s="99"/>
      <c r="X14" s="91"/>
      <c r="Y14" s="99"/>
      <c r="Z14" s="91"/>
      <c r="AA14" s="98"/>
      <c r="AB14" s="91"/>
      <c r="AC14" s="98"/>
      <c r="AD14" s="91"/>
      <c r="AE14" s="98"/>
      <c r="AF14" s="91"/>
      <c r="AG14" s="98"/>
      <c r="AH14" s="91"/>
      <c r="AI14" s="91"/>
      <c r="AJ14" s="91"/>
      <c r="AK14" s="91"/>
      <c r="AL14" s="91"/>
      <c r="AM14" s="91"/>
      <c r="AN14" s="248"/>
      <c r="AO14" s="88"/>
      <c r="AP14" s="91"/>
      <c r="AQ14" s="91"/>
      <c r="AR14" s="91"/>
      <c r="AS14" s="91"/>
      <c r="AT14" s="91"/>
      <c r="AU14" s="98"/>
      <c r="AV14" s="98"/>
      <c r="AW14" s="98"/>
      <c r="AX14" s="98"/>
      <c r="AY14" s="91"/>
      <c r="AZ14" s="90"/>
      <c r="BA14" s="90"/>
      <c r="BB14" s="90"/>
      <c r="BC14" s="90"/>
      <c r="BD14" s="91"/>
      <c r="BE14" s="98"/>
      <c r="BF14" s="91"/>
      <c r="BG14" s="91"/>
      <c r="BH14" s="88"/>
      <c r="BI14" s="58"/>
      <c r="BJ14" s="58"/>
      <c r="BK14" s="5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87"/>
      <c r="BY14" s="98"/>
      <c r="BZ14" s="87"/>
      <c r="CA14" s="98"/>
      <c r="CB14" s="87"/>
      <c r="CC14" s="98"/>
      <c r="CD14" s="87"/>
      <c r="CE14" s="98"/>
      <c r="CF14" s="87"/>
      <c r="CG14" s="98"/>
      <c r="CH14" s="87"/>
      <c r="CI14" s="87"/>
      <c r="CJ14" s="98"/>
      <c r="CK14" s="87"/>
      <c r="CL14" s="98"/>
      <c r="CM14" s="97"/>
      <c r="CN14" s="96"/>
      <c r="CO14" s="296"/>
      <c r="CP14" s="295"/>
      <c r="CQ14" s="295" t="s">
        <v>368</v>
      </c>
      <c r="CR14" s="295"/>
      <c r="CS14" s="295"/>
      <c r="CT14" s="296"/>
      <c r="CU14" s="295"/>
      <c r="CV14" s="295"/>
      <c r="CW14" s="295"/>
      <c r="CX14" s="295"/>
      <c r="CY14" s="296"/>
      <c r="CZ14" s="55"/>
      <c r="DA14" s="295"/>
      <c r="DB14" s="295"/>
      <c r="DC14" s="295"/>
      <c r="DD14" s="54"/>
      <c r="DE14" s="296"/>
      <c r="DF14" s="53"/>
      <c r="DG14" s="53"/>
      <c r="DH14" s="295"/>
      <c r="DI14" s="296"/>
      <c r="DJ14" s="76"/>
      <c r="DK14" s="296"/>
      <c r="DL14" s="295"/>
      <c r="DM14" s="296"/>
      <c r="DN14" s="295"/>
      <c r="DO14" s="295"/>
    </row>
    <row r="15" spans="1:121 16007:16328" s="55" customFormat="1" ht="39" x14ac:dyDescent="0.25">
      <c r="A15" s="52" t="s">
        <v>367</v>
      </c>
      <c r="B15" s="52">
        <v>2027</v>
      </c>
      <c r="C15" s="59">
        <f>SUBTOTAL(3,$D$15:D15)</f>
        <v>1</v>
      </c>
      <c r="D15" s="64" t="s">
        <v>285</v>
      </c>
      <c r="E15" s="64"/>
      <c r="F15" s="50"/>
      <c r="G15" s="49">
        <v>1276</v>
      </c>
      <c r="H15" s="63" t="s">
        <v>17</v>
      </c>
      <c r="I15" s="177"/>
      <c r="J15" s="202" t="s">
        <v>13</v>
      </c>
      <c r="K15" s="72">
        <v>7249.6</v>
      </c>
      <c r="L15" s="72">
        <v>7138.3</v>
      </c>
      <c r="M15" s="61" t="s">
        <v>288</v>
      </c>
      <c r="N15" s="60">
        <f t="shared" ref="N15:N62" si="0">Q15+S15+U15+W15+Y15+AA15+AC15+AE15+AG15+AI15+AU15+AZ15+BE15+BI15</f>
        <v>18664961.640000001</v>
      </c>
      <c r="O15" s="81">
        <v>0</v>
      </c>
      <c r="P15" s="81">
        <f t="shared" ref="P15:P22" si="1">N15-O15</f>
        <v>18664961.640000001</v>
      </c>
      <c r="Q15" s="81"/>
      <c r="R15" s="59">
        <f t="shared" ref="R15:AH17" si="2">COUNT(Q15)</f>
        <v>0</v>
      </c>
      <c r="S15" s="82"/>
      <c r="T15" s="59">
        <f t="shared" si="2"/>
        <v>0</v>
      </c>
      <c r="U15" s="83"/>
      <c r="V15" s="59">
        <f t="shared" si="2"/>
        <v>0</v>
      </c>
      <c r="W15" s="82"/>
      <c r="X15" s="59">
        <f t="shared" si="2"/>
        <v>0</v>
      </c>
      <c r="Y15" s="82"/>
      <c r="Z15" s="59">
        <f t="shared" si="2"/>
        <v>0</v>
      </c>
      <c r="AA15" s="81"/>
      <c r="AB15" s="59">
        <f t="shared" si="2"/>
        <v>0</v>
      </c>
      <c r="AC15" s="60"/>
      <c r="AD15" s="59">
        <f t="shared" si="2"/>
        <v>0</v>
      </c>
      <c r="AE15" s="60"/>
      <c r="AF15" s="59">
        <f t="shared" si="2"/>
        <v>0</v>
      </c>
      <c r="AG15" s="72"/>
      <c r="AH15" s="59">
        <f t="shared" si="2"/>
        <v>0</v>
      </c>
      <c r="AI15" s="85">
        <f>6221653.88*AP15</f>
        <v>18664961.640000001</v>
      </c>
      <c r="AJ15" s="59"/>
      <c r="AK15" s="59"/>
      <c r="AL15" s="59"/>
      <c r="AM15" s="59"/>
      <c r="AN15" s="249" t="s">
        <v>289</v>
      </c>
      <c r="AO15" s="59">
        <f>COUNT(AI15)</f>
        <v>1</v>
      </c>
      <c r="AP15" s="59">
        <f>SUM(LEN(AN15)-LEN(SUBSTITUTE(AN15,",",""))+1)</f>
        <v>3</v>
      </c>
      <c r="AQ15" s="59"/>
      <c r="AR15" s="59"/>
      <c r="AS15" s="59"/>
      <c r="AT15" s="59"/>
      <c r="AU15" s="81"/>
      <c r="AV15" s="81"/>
      <c r="AW15" s="81"/>
      <c r="AX15" s="81"/>
      <c r="AY15" s="59">
        <f t="shared" ref="AY15:AY62" si="3">COUNT(AU15)</f>
        <v>0</v>
      </c>
      <c r="AZ15" s="81"/>
      <c r="BA15" s="81"/>
      <c r="BB15" s="81"/>
      <c r="BC15" s="81"/>
      <c r="BD15" s="59">
        <f t="shared" ref="BD15:BD62" si="4">COUNT(AZ15)</f>
        <v>0</v>
      </c>
      <c r="BE15" s="60"/>
      <c r="BF15" s="59">
        <f t="shared" ref="BF15:BF62" si="5">COUNT(BE15)</f>
        <v>0</v>
      </c>
      <c r="BG15" s="59"/>
      <c r="BH15" s="198"/>
      <c r="BI15" s="58">
        <f t="shared" ref="BI15:BI62" si="6">BM15+BO15+BQ15+BS15+BU15+BW15+BY15+CA15+CC15+CE15+CG15+CJ15+CL15</f>
        <v>0</v>
      </c>
      <c r="BJ15" s="58">
        <f t="shared" ref="BJ15:BJ62" si="7">BL15+BN15+BP15+BR15+BT15+BV15+BX15+BZ15+CB15+CD15+CF15+CH15+CK15</f>
        <v>0</v>
      </c>
      <c r="BK15" s="58">
        <f t="shared" ref="BK15:BK22" si="8">IF(BJ15&gt;0,1,0)</f>
        <v>0</v>
      </c>
      <c r="BL15" s="60">
        <f t="shared" ref="BL15:CF17" si="9">COUNT(BM15)</f>
        <v>0</v>
      </c>
      <c r="BM15" s="60"/>
      <c r="BN15" s="60">
        <f t="shared" si="9"/>
        <v>0</v>
      </c>
      <c r="BO15" s="60"/>
      <c r="BP15" s="60">
        <f t="shared" si="9"/>
        <v>0</v>
      </c>
      <c r="BQ15" s="60"/>
      <c r="BR15" s="60">
        <f t="shared" si="9"/>
        <v>0</v>
      </c>
      <c r="BS15" s="60"/>
      <c r="BT15" s="60">
        <f t="shared" si="9"/>
        <v>0</v>
      </c>
      <c r="BU15" s="60"/>
      <c r="BV15" s="60">
        <f t="shared" si="9"/>
        <v>0</v>
      </c>
      <c r="BW15" s="60"/>
      <c r="BX15" s="102">
        <f t="shared" si="9"/>
        <v>0</v>
      </c>
      <c r="BY15" s="60"/>
      <c r="BZ15" s="66">
        <f t="shared" si="9"/>
        <v>0</v>
      </c>
      <c r="CA15" s="60"/>
      <c r="CB15" s="66">
        <f t="shared" si="9"/>
        <v>0</v>
      </c>
      <c r="CC15" s="60"/>
      <c r="CD15" s="66">
        <f t="shared" si="9"/>
        <v>0</v>
      </c>
      <c r="CE15" s="60"/>
      <c r="CF15" s="66">
        <f t="shared" si="9"/>
        <v>0</v>
      </c>
      <c r="CG15" s="60"/>
      <c r="CH15" s="66">
        <f t="shared" ref="CH15:CH62" si="10">COUNT(CJ15)</f>
        <v>0</v>
      </c>
      <c r="CI15" s="66"/>
      <c r="CJ15" s="60"/>
      <c r="CK15" s="66">
        <f t="shared" ref="CK15:CK62" si="11">COUNT(CL15)</f>
        <v>0</v>
      </c>
      <c r="CL15" s="60"/>
      <c r="CM15" s="57" t="s">
        <v>158</v>
      </c>
      <c r="CN15" s="56" t="s">
        <v>261</v>
      </c>
      <c r="CO15" s="296">
        <f t="shared" ref="CO15:CO44" si="12">N15-BI15</f>
        <v>18664961.640000001</v>
      </c>
      <c r="CP15" s="295">
        <f t="shared" ref="CP15:CP62" si="13">IF(CO15&gt;0,1,0)</f>
        <v>1</v>
      </c>
      <c r="CQ15" s="295" t="s">
        <v>368</v>
      </c>
      <c r="CR15" s="295"/>
      <c r="CS15" s="295"/>
      <c r="CT15" s="296"/>
      <c r="CU15" s="295"/>
      <c r="CV15" s="295"/>
      <c r="CW15" s="295"/>
      <c r="CX15" s="295"/>
      <c r="CY15" s="296"/>
      <c r="DA15" s="295"/>
      <c r="DB15" s="295"/>
      <c r="DC15" s="295"/>
      <c r="DD15" s="54"/>
      <c r="DE15" s="296"/>
      <c r="DF15" s="70"/>
      <c r="DG15" s="53"/>
      <c r="DH15" s="295"/>
      <c r="DI15" s="296"/>
      <c r="DJ15" s="69"/>
      <c r="DK15" s="296"/>
      <c r="DL15" s="295"/>
      <c r="DM15" s="296"/>
      <c r="DN15" s="295"/>
      <c r="DO15" s="296"/>
      <c r="DP15" s="67"/>
      <c r="DQ15" s="67"/>
    </row>
    <row r="16" spans="1:121 16007:16328" s="55" customFormat="1" ht="39" x14ac:dyDescent="0.25">
      <c r="A16" s="52" t="s">
        <v>367</v>
      </c>
      <c r="B16" s="52">
        <v>2027</v>
      </c>
      <c r="C16" s="59">
        <f>SUBTOTAL(3,$D$15:D16)</f>
        <v>2</v>
      </c>
      <c r="D16" s="64" t="s">
        <v>286</v>
      </c>
      <c r="E16" s="64"/>
      <c r="F16" s="50"/>
      <c r="G16" s="49">
        <v>1277</v>
      </c>
      <c r="H16" s="63" t="s">
        <v>17</v>
      </c>
      <c r="I16" s="177"/>
      <c r="J16" s="202" t="s">
        <v>13</v>
      </c>
      <c r="K16" s="72">
        <v>7211.5</v>
      </c>
      <c r="L16" s="72">
        <v>7109.38</v>
      </c>
      <c r="M16" s="61" t="s">
        <v>288</v>
      </c>
      <c r="N16" s="60">
        <f t="shared" si="0"/>
        <v>18664961.640000001</v>
      </c>
      <c r="O16" s="81">
        <v>0</v>
      </c>
      <c r="P16" s="81">
        <f t="shared" si="1"/>
        <v>18664961.640000001</v>
      </c>
      <c r="Q16" s="81"/>
      <c r="R16" s="59">
        <f t="shared" si="2"/>
        <v>0</v>
      </c>
      <c r="S16" s="82"/>
      <c r="T16" s="59">
        <f t="shared" si="2"/>
        <v>0</v>
      </c>
      <c r="U16" s="83"/>
      <c r="V16" s="59">
        <f t="shared" si="2"/>
        <v>0</v>
      </c>
      <c r="W16" s="82"/>
      <c r="X16" s="59">
        <f t="shared" si="2"/>
        <v>0</v>
      </c>
      <c r="Y16" s="82"/>
      <c r="Z16" s="59">
        <f t="shared" si="2"/>
        <v>0</v>
      </c>
      <c r="AA16" s="81"/>
      <c r="AB16" s="59">
        <f t="shared" si="2"/>
        <v>0</v>
      </c>
      <c r="AC16" s="60"/>
      <c r="AD16" s="59">
        <f t="shared" si="2"/>
        <v>0</v>
      </c>
      <c r="AE16" s="60"/>
      <c r="AF16" s="59">
        <f t="shared" si="2"/>
        <v>0</v>
      </c>
      <c r="AG16" s="72"/>
      <c r="AH16" s="59">
        <f t="shared" si="2"/>
        <v>0</v>
      </c>
      <c r="AI16" s="85">
        <f>6221653.88*AP16</f>
        <v>18664961.640000001</v>
      </c>
      <c r="AJ16" s="59"/>
      <c r="AK16" s="59"/>
      <c r="AL16" s="59"/>
      <c r="AM16" s="59"/>
      <c r="AN16" s="249" t="s">
        <v>290</v>
      </c>
      <c r="AO16" s="59">
        <f>COUNT(AI16)</f>
        <v>1</v>
      </c>
      <c r="AP16" s="59">
        <f>SUM(LEN(AN16)-LEN(SUBSTITUTE(AN16,",",""))+1)</f>
        <v>3</v>
      </c>
      <c r="AQ16" s="59"/>
      <c r="AR16" s="59"/>
      <c r="AS16" s="59"/>
      <c r="AT16" s="59"/>
      <c r="AU16" s="81"/>
      <c r="AV16" s="81"/>
      <c r="AW16" s="81"/>
      <c r="AX16" s="81"/>
      <c r="AY16" s="59">
        <f t="shared" si="3"/>
        <v>0</v>
      </c>
      <c r="AZ16" s="81"/>
      <c r="BA16" s="81"/>
      <c r="BB16" s="81"/>
      <c r="BC16" s="81"/>
      <c r="BD16" s="59">
        <f t="shared" si="4"/>
        <v>0</v>
      </c>
      <c r="BE16" s="60"/>
      <c r="BF16" s="59">
        <f t="shared" si="5"/>
        <v>0</v>
      </c>
      <c r="BG16" s="59"/>
      <c r="BH16" s="198"/>
      <c r="BI16" s="58">
        <f t="shared" si="6"/>
        <v>0</v>
      </c>
      <c r="BJ16" s="58">
        <f t="shared" si="7"/>
        <v>0</v>
      </c>
      <c r="BK16" s="58">
        <f t="shared" si="8"/>
        <v>0</v>
      </c>
      <c r="BL16" s="60">
        <f t="shared" si="9"/>
        <v>0</v>
      </c>
      <c r="BM16" s="60"/>
      <c r="BN16" s="60">
        <f t="shared" si="9"/>
        <v>0</v>
      </c>
      <c r="BO16" s="60"/>
      <c r="BP16" s="60">
        <f t="shared" si="9"/>
        <v>0</v>
      </c>
      <c r="BQ16" s="60"/>
      <c r="BR16" s="60">
        <f t="shared" si="9"/>
        <v>0</v>
      </c>
      <c r="BS16" s="60"/>
      <c r="BT16" s="60">
        <f t="shared" si="9"/>
        <v>0</v>
      </c>
      <c r="BU16" s="60"/>
      <c r="BV16" s="60">
        <f t="shared" si="9"/>
        <v>0</v>
      </c>
      <c r="BW16" s="60"/>
      <c r="BX16" s="102">
        <f t="shared" si="9"/>
        <v>0</v>
      </c>
      <c r="BY16" s="60"/>
      <c r="BZ16" s="66">
        <f t="shared" si="9"/>
        <v>0</v>
      </c>
      <c r="CA16" s="60"/>
      <c r="CB16" s="66">
        <f t="shared" si="9"/>
        <v>0</v>
      </c>
      <c r="CC16" s="60"/>
      <c r="CD16" s="66">
        <f t="shared" si="9"/>
        <v>0</v>
      </c>
      <c r="CE16" s="60"/>
      <c r="CF16" s="66">
        <f t="shared" si="9"/>
        <v>0</v>
      </c>
      <c r="CG16" s="60"/>
      <c r="CH16" s="66">
        <f t="shared" si="10"/>
        <v>0</v>
      </c>
      <c r="CI16" s="66"/>
      <c r="CJ16" s="60"/>
      <c r="CK16" s="66">
        <f t="shared" si="11"/>
        <v>0</v>
      </c>
      <c r="CL16" s="60"/>
      <c r="CM16" s="57" t="s">
        <v>158</v>
      </c>
      <c r="CN16" s="56" t="s">
        <v>261</v>
      </c>
      <c r="CO16" s="296">
        <f t="shared" si="12"/>
        <v>18664961.640000001</v>
      </c>
      <c r="CP16" s="295">
        <f t="shared" si="13"/>
        <v>1</v>
      </c>
      <c r="CQ16" s="295" t="s">
        <v>368</v>
      </c>
      <c r="CR16" s="295"/>
      <c r="CS16" s="295"/>
      <c r="CT16" s="296"/>
      <c r="CU16" s="295"/>
      <c r="CV16" s="295"/>
      <c r="CW16" s="295"/>
      <c r="CX16" s="295"/>
      <c r="CY16" s="296"/>
      <c r="DA16" s="295"/>
      <c r="DB16" s="295"/>
      <c r="DC16" s="295"/>
      <c r="DD16" s="54"/>
      <c r="DE16" s="296"/>
      <c r="DF16" s="70"/>
      <c r="DG16" s="53"/>
      <c r="DH16" s="295"/>
      <c r="DI16" s="296"/>
      <c r="DJ16" s="69"/>
      <c r="DK16" s="296"/>
      <c r="DL16" s="295"/>
      <c r="DM16" s="296"/>
      <c r="DN16" s="295"/>
      <c r="DO16" s="296"/>
      <c r="DP16" s="67"/>
      <c r="DQ16" s="67"/>
    </row>
    <row r="17" spans="1:121" s="55" customFormat="1" ht="69.75" customHeight="1" x14ac:dyDescent="0.25">
      <c r="A17" s="52" t="s">
        <v>367</v>
      </c>
      <c r="B17" s="52">
        <v>2027</v>
      </c>
      <c r="C17" s="59">
        <f>SUBTOTAL(3,$D$15:D17)</f>
        <v>3</v>
      </c>
      <c r="D17" s="64" t="s">
        <v>287</v>
      </c>
      <c r="E17" s="64"/>
      <c r="F17" s="50"/>
      <c r="G17" s="49">
        <v>1286</v>
      </c>
      <c r="H17" s="63" t="s">
        <v>14</v>
      </c>
      <c r="I17" s="177"/>
      <c r="J17" s="202" t="s">
        <v>13</v>
      </c>
      <c r="K17" s="72">
        <v>17576</v>
      </c>
      <c r="L17" s="72">
        <v>16289</v>
      </c>
      <c r="M17" s="61" t="s">
        <v>283</v>
      </c>
      <c r="N17" s="60">
        <f t="shared" si="0"/>
        <v>44401577.159999996</v>
      </c>
      <c r="O17" s="81">
        <v>0</v>
      </c>
      <c r="P17" s="81">
        <f t="shared" si="1"/>
        <v>44401577.159999996</v>
      </c>
      <c r="Q17" s="81"/>
      <c r="R17" s="59">
        <f t="shared" si="2"/>
        <v>0</v>
      </c>
      <c r="S17" s="82"/>
      <c r="T17" s="59">
        <f t="shared" si="2"/>
        <v>0</v>
      </c>
      <c r="U17" s="83"/>
      <c r="V17" s="59">
        <f t="shared" si="2"/>
        <v>0</v>
      </c>
      <c r="W17" s="82"/>
      <c r="X17" s="59">
        <f t="shared" si="2"/>
        <v>0</v>
      </c>
      <c r="Y17" s="82"/>
      <c r="Z17" s="59">
        <f t="shared" si="2"/>
        <v>0</v>
      </c>
      <c r="AA17" s="81"/>
      <c r="AB17" s="59">
        <f t="shared" si="2"/>
        <v>0</v>
      </c>
      <c r="AC17" s="60"/>
      <c r="AD17" s="59">
        <f t="shared" si="2"/>
        <v>0</v>
      </c>
      <c r="AE17" s="60"/>
      <c r="AF17" s="59">
        <f t="shared" si="2"/>
        <v>0</v>
      </c>
      <c r="AG17" s="72"/>
      <c r="AH17" s="59">
        <f t="shared" si="2"/>
        <v>0</v>
      </c>
      <c r="AI17" s="85">
        <f>6221653.88*AP17</f>
        <v>43551577.159999996</v>
      </c>
      <c r="AJ17" s="59"/>
      <c r="AK17" s="59"/>
      <c r="AL17" s="59"/>
      <c r="AM17" s="59"/>
      <c r="AN17" s="249" t="s">
        <v>346</v>
      </c>
      <c r="AO17" s="59">
        <f>COUNT(AI17)</f>
        <v>1</v>
      </c>
      <c r="AP17" s="59">
        <f>SUM(LEN(AN17)-LEN(SUBSTITUTE(AN17,",",""))+1)</f>
        <v>7</v>
      </c>
      <c r="AQ17" s="59"/>
      <c r="AR17" s="59"/>
      <c r="AS17" s="59"/>
      <c r="AT17" s="59"/>
      <c r="AU17" s="81"/>
      <c r="AV17" s="81"/>
      <c r="AW17" s="81"/>
      <c r="AX17" s="81"/>
      <c r="AY17" s="59">
        <f t="shared" si="3"/>
        <v>0</v>
      </c>
      <c r="AZ17" s="81"/>
      <c r="BA17" s="81"/>
      <c r="BB17" s="81"/>
      <c r="BC17" s="81"/>
      <c r="BD17" s="59">
        <f t="shared" si="4"/>
        <v>0</v>
      </c>
      <c r="BE17" s="60"/>
      <c r="BF17" s="59">
        <f t="shared" si="5"/>
        <v>0</v>
      </c>
      <c r="BG17" s="59"/>
      <c r="BH17" s="198"/>
      <c r="BI17" s="58">
        <f t="shared" si="6"/>
        <v>850000</v>
      </c>
      <c r="BJ17" s="58">
        <f t="shared" si="7"/>
        <v>1</v>
      </c>
      <c r="BK17" s="58">
        <f t="shared" si="8"/>
        <v>1</v>
      </c>
      <c r="BL17" s="60">
        <f t="shared" si="9"/>
        <v>0</v>
      </c>
      <c r="BM17" s="60"/>
      <c r="BN17" s="60">
        <f t="shared" si="9"/>
        <v>0</v>
      </c>
      <c r="BO17" s="60"/>
      <c r="BP17" s="60">
        <f t="shared" si="9"/>
        <v>0</v>
      </c>
      <c r="BQ17" s="60"/>
      <c r="BR17" s="60">
        <f t="shared" si="9"/>
        <v>0</v>
      </c>
      <c r="BS17" s="60"/>
      <c r="BT17" s="60">
        <f t="shared" si="9"/>
        <v>0</v>
      </c>
      <c r="BU17" s="60"/>
      <c r="BV17" s="60">
        <f t="shared" si="9"/>
        <v>0</v>
      </c>
      <c r="BW17" s="60"/>
      <c r="BX17" s="102">
        <f t="shared" si="9"/>
        <v>0</v>
      </c>
      <c r="BY17" s="60"/>
      <c r="BZ17" s="66">
        <f t="shared" si="9"/>
        <v>0</v>
      </c>
      <c r="CA17" s="60"/>
      <c r="CB17" s="66">
        <f t="shared" si="9"/>
        <v>0</v>
      </c>
      <c r="CC17" s="60"/>
      <c r="CD17" s="66">
        <f t="shared" si="9"/>
        <v>0</v>
      </c>
      <c r="CE17" s="60"/>
      <c r="CF17" s="66">
        <f t="shared" si="9"/>
        <v>0</v>
      </c>
      <c r="CG17" s="60"/>
      <c r="CH17" s="66">
        <f t="shared" si="10"/>
        <v>1</v>
      </c>
      <c r="CI17" s="66"/>
      <c r="CJ17" s="60">
        <v>850000</v>
      </c>
      <c r="CK17" s="66">
        <f t="shared" si="11"/>
        <v>0</v>
      </c>
      <c r="CL17" s="60"/>
      <c r="CM17" s="57" t="s">
        <v>158</v>
      </c>
      <c r="CN17" s="56" t="s">
        <v>157</v>
      </c>
      <c r="CO17" s="296">
        <f t="shared" si="12"/>
        <v>43551577.159999996</v>
      </c>
      <c r="CP17" s="295">
        <f t="shared" si="13"/>
        <v>1</v>
      </c>
      <c r="CQ17" s="295" t="s">
        <v>368</v>
      </c>
      <c r="CR17" s="295"/>
      <c r="CS17" s="295"/>
      <c r="CT17" s="296"/>
      <c r="CU17" s="295"/>
      <c r="CV17" s="295"/>
      <c r="CW17" s="295"/>
      <c r="CX17" s="295"/>
      <c r="CY17" s="296"/>
      <c r="DA17" s="295"/>
      <c r="DB17" s="295"/>
      <c r="DC17" s="295"/>
      <c r="DD17" s="54"/>
      <c r="DE17" s="296"/>
      <c r="DF17" s="70"/>
      <c r="DG17" s="53"/>
      <c r="DH17" s="295"/>
      <c r="DI17" s="296"/>
      <c r="DJ17" s="69"/>
      <c r="DK17" s="296"/>
      <c r="DL17" s="295"/>
      <c r="DM17" s="296"/>
      <c r="DN17" s="295"/>
      <c r="DO17" s="296"/>
      <c r="DP17" s="67"/>
      <c r="DQ17" s="67"/>
    </row>
    <row r="18" spans="1:121" s="55" customFormat="1" ht="39" x14ac:dyDescent="0.25">
      <c r="A18" s="52" t="s">
        <v>367</v>
      </c>
      <c r="B18" s="52">
        <v>2027</v>
      </c>
      <c r="C18" s="59">
        <f>SUBTOTAL(3,$D$15:D18)</f>
        <v>4</v>
      </c>
      <c r="D18" s="64" t="s">
        <v>57</v>
      </c>
      <c r="E18" s="64"/>
      <c r="F18" s="50"/>
      <c r="G18" s="49">
        <v>1685</v>
      </c>
      <c r="H18" s="63" t="s">
        <v>32</v>
      </c>
      <c r="I18" s="177" t="s">
        <v>1</v>
      </c>
      <c r="J18" s="202" t="s">
        <v>8</v>
      </c>
      <c r="K18" s="72">
        <v>3375.7</v>
      </c>
      <c r="L18" s="72">
        <v>2781.8</v>
      </c>
      <c r="M18" s="61" t="s">
        <v>143</v>
      </c>
      <c r="N18" s="60">
        <f t="shared" si="0"/>
        <v>2804810</v>
      </c>
      <c r="O18" s="81">
        <v>0</v>
      </c>
      <c r="P18" s="60">
        <f t="shared" si="1"/>
        <v>2804810</v>
      </c>
      <c r="Q18" s="81"/>
      <c r="R18" s="59">
        <f>COUNT(Q18)</f>
        <v>0</v>
      </c>
      <c r="S18" s="81"/>
      <c r="T18" s="59">
        <f>COUNT(S18)</f>
        <v>0</v>
      </c>
      <c r="U18" s="83"/>
      <c r="V18" s="59">
        <f>COUNT(U18)</f>
        <v>0</v>
      </c>
      <c r="W18" s="82"/>
      <c r="X18" s="59">
        <f>COUNT(W18)</f>
        <v>0</v>
      </c>
      <c r="Y18" s="82"/>
      <c r="Z18" s="59">
        <f>COUNT(Y18)</f>
        <v>0</v>
      </c>
      <c r="AA18" s="81"/>
      <c r="AB18" s="59">
        <f>COUNT(AA18)</f>
        <v>0</v>
      </c>
      <c r="AC18" s="60"/>
      <c r="AD18" s="59">
        <f>COUNT(AC18)</f>
        <v>0</v>
      </c>
      <c r="AE18" s="60"/>
      <c r="AF18" s="59">
        <f>COUNT(AE18)</f>
        <v>0</v>
      </c>
      <c r="AG18" s="81"/>
      <c r="AH18" s="59">
        <f>COUNT(AG18)</f>
        <v>0</v>
      </c>
      <c r="AI18" s="95"/>
      <c r="AJ18" s="95"/>
      <c r="AK18" s="95"/>
      <c r="AL18" s="95"/>
      <c r="AM18" s="95"/>
      <c r="AN18" s="200"/>
      <c r="AO18" s="59">
        <f>COUNT(AI18)</f>
        <v>0</v>
      </c>
      <c r="AP18" s="59"/>
      <c r="AQ18" s="59"/>
      <c r="AR18" s="59"/>
      <c r="AS18" s="59"/>
      <c r="AT18" s="59"/>
      <c r="AU18" s="81">
        <v>2804810</v>
      </c>
      <c r="AV18" s="81"/>
      <c r="AW18" s="81"/>
      <c r="AX18" s="81"/>
      <c r="AY18" s="59">
        <f t="shared" si="3"/>
        <v>1</v>
      </c>
      <c r="AZ18" s="81"/>
      <c r="BA18" s="81"/>
      <c r="BB18" s="81"/>
      <c r="BC18" s="81"/>
      <c r="BD18" s="59">
        <f t="shared" si="4"/>
        <v>0</v>
      </c>
      <c r="BE18" s="60"/>
      <c r="BF18" s="59">
        <f t="shared" si="5"/>
        <v>0</v>
      </c>
      <c r="BG18" s="59"/>
      <c r="BH18" s="198">
        <v>0</v>
      </c>
      <c r="BI18" s="58">
        <f t="shared" si="6"/>
        <v>0</v>
      </c>
      <c r="BJ18" s="58">
        <f t="shared" si="7"/>
        <v>0</v>
      </c>
      <c r="BK18" s="58">
        <f t="shared" si="8"/>
        <v>0</v>
      </c>
      <c r="BL18" s="60">
        <f>COUNT(BM18)</f>
        <v>0</v>
      </c>
      <c r="BM18" s="60"/>
      <c r="BN18" s="60">
        <f>COUNT(BO18)</f>
        <v>0</v>
      </c>
      <c r="BO18" s="60"/>
      <c r="BP18" s="60">
        <f>COUNT(BQ18)</f>
        <v>0</v>
      </c>
      <c r="BQ18" s="60"/>
      <c r="BR18" s="60">
        <f>COUNT(BS18)</f>
        <v>0</v>
      </c>
      <c r="BS18" s="60"/>
      <c r="BT18" s="60">
        <f>COUNT(BU18)</f>
        <v>0</v>
      </c>
      <c r="BU18" s="60"/>
      <c r="BV18" s="60">
        <f>COUNT(BW18)</f>
        <v>0</v>
      </c>
      <c r="BW18" s="60"/>
      <c r="BX18" s="102">
        <f>COUNT(BY18)</f>
        <v>0</v>
      </c>
      <c r="BY18" s="60"/>
      <c r="BZ18" s="66">
        <f>COUNT(CA18)</f>
        <v>0</v>
      </c>
      <c r="CA18" s="60"/>
      <c r="CB18" s="66">
        <f>COUNT(CC18)</f>
        <v>0</v>
      </c>
      <c r="CC18" s="60"/>
      <c r="CD18" s="66">
        <f>COUNT(CE18)</f>
        <v>0</v>
      </c>
      <c r="CE18" s="60"/>
      <c r="CF18" s="66">
        <f>COUNT(CG18)</f>
        <v>0</v>
      </c>
      <c r="CG18" s="60"/>
      <c r="CH18" s="66">
        <f t="shared" si="10"/>
        <v>0</v>
      </c>
      <c r="CI18" s="66"/>
      <c r="CJ18" s="60"/>
      <c r="CK18" s="66">
        <f t="shared" si="11"/>
        <v>0</v>
      </c>
      <c r="CL18" s="60"/>
      <c r="CM18" s="57" t="s">
        <v>158</v>
      </c>
      <c r="CN18" s="56" t="s">
        <v>157</v>
      </c>
      <c r="CO18" s="296">
        <f t="shared" si="12"/>
        <v>2804810</v>
      </c>
      <c r="CP18" s="295">
        <f t="shared" si="13"/>
        <v>1</v>
      </c>
      <c r="CQ18" s="295" t="s">
        <v>368</v>
      </c>
      <c r="CR18" s="295"/>
      <c r="CS18" s="295"/>
      <c r="CT18" s="296"/>
      <c r="CU18" s="295"/>
      <c r="CV18" s="295"/>
      <c r="CW18" s="295"/>
      <c r="CX18" s="295"/>
      <c r="CY18" s="296"/>
      <c r="DA18" s="295"/>
      <c r="DB18" s="295"/>
      <c r="DC18" s="295"/>
      <c r="DD18" s="54"/>
      <c r="DE18" s="296"/>
      <c r="DF18" s="70"/>
      <c r="DG18" s="53"/>
      <c r="DH18" s="295"/>
      <c r="DI18" s="296"/>
      <c r="DJ18" s="69"/>
      <c r="DK18" s="296"/>
      <c r="DL18" s="295"/>
      <c r="DM18" s="296"/>
      <c r="DN18" s="295"/>
      <c r="DO18" s="296"/>
      <c r="DP18" s="67"/>
      <c r="DQ18" s="67"/>
    </row>
    <row r="19" spans="1:121" s="55" customFormat="1" ht="63.75" customHeight="1" x14ac:dyDescent="0.25">
      <c r="A19" s="52" t="s">
        <v>367</v>
      </c>
      <c r="B19" s="52">
        <v>2027</v>
      </c>
      <c r="C19" s="59">
        <f>SUBTOTAL(3,$D$15:D19)</f>
        <v>5</v>
      </c>
      <c r="D19" s="64" t="s">
        <v>248</v>
      </c>
      <c r="E19" s="64"/>
      <c r="F19" s="50"/>
      <c r="G19" s="49">
        <v>2077</v>
      </c>
      <c r="H19" s="63" t="s">
        <v>245</v>
      </c>
      <c r="I19" s="177" t="s">
        <v>1</v>
      </c>
      <c r="J19" s="202" t="s">
        <v>13</v>
      </c>
      <c r="K19" s="72">
        <v>22551.200000000001</v>
      </c>
      <c r="L19" s="72">
        <v>18511.5</v>
      </c>
      <c r="M19" s="61" t="s">
        <v>143</v>
      </c>
      <c r="N19" s="60">
        <f t="shared" si="0"/>
        <v>49773231.039999999</v>
      </c>
      <c r="O19" s="81">
        <v>0</v>
      </c>
      <c r="P19" s="81">
        <f t="shared" si="1"/>
        <v>49773231.039999999</v>
      </c>
      <c r="Q19" s="81"/>
      <c r="R19" s="59">
        <f>COUNT(Q19)</f>
        <v>0</v>
      </c>
      <c r="S19" s="81"/>
      <c r="T19" s="59">
        <f>COUNT(S19)</f>
        <v>0</v>
      </c>
      <c r="U19" s="83"/>
      <c r="V19" s="59">
        <f>COUNT(U19)</f>
        <v>0</v>
      </c>
      <c r="W19" s="82"/>
      <c r="X19" s="59">
        <f>COUNT(W19)</f>
        <v>0</v>
      </c>
      <c r="Y19" s="82"/>
      <c r="Z19" s="59">
        <f>COUNT(Y19)</f>
        <v>0</v>
      </c>
      <c r="AA19" s="81"/>
      <c r="AB19" s="59">
        <f>COUNT(AA19)</f>
        <v>0</v>
      </c>
      <c r="AC19" s="60"/>
      <c r="AD19" s="59">
        <f>COUNT(AC19)</f>
        <v>0</v>
      </c>
      <c r="AE19" s="60"/>
      <c r="AF19" s="59">
        <f>COUNT(AE19)</f>
        <v>0</v>
      </c>
      <c r="AG19" s="81"/>
      <c r="AH19" s="59">
        <f>COUNT(AG19)</f>
        <v>0</v>
      </c>
      <c r="AI19" s="95">
        <v>49773231.039999999</v>
      </c>
      <c r="AJ19" s="95"/>
      <c r="AK19" s="95"/>
      <c r="AL19" s="95"/>
      <c r="AM19" s="95"/>
      <c r="AN19" s="200" t="s">
        <v>249</v>
      </c>
      <c r="AO19" s="59">
        <f t="shared" ref="AO19:AO60" si="14">COUNT(AI19)</f>
        <v>1</v>
      </c>
      <c r="AP19" s="59">
        <f t="shared" ref="AP19:AP27" si="15">SUM(LEN(AN19)-LEN(SUBSTITUTE(AN19,",",""))+1)</f>
        <v>8</v>
      </c>
      <c r="AQ19" s="59"/>
      <c r="AR19" s="59"/>
      <c r="AS19" s="59"/>
      <c r="AT19" s="59"/>
      <c r="AU19" s="81"/>
      <c r="AV19" s="81"/>
      <c r="AW19" s="81"/>
      <c r="AX19" s="81"/>
      <c r="AY19" s="59">
        <f t="shared" si="3"/>
        <v>0</v>
      </c>
      <c r="AZ19" s="81"/>
      <c r="BA19" s="81"/>
      <c r="BB19" s="81"/>
      <c r="BC19" s="81"/>
      <c r="BD19" s="59">
        <f t="shared" si="4"/>
        <v>0</v>
      </c>
      <c r="BE19" s="60"/>
      <c r="BF19" s="59">
        <f t="shared" si="5"/>
        <v>0</v>
      </c>
      <c r="BG19" s="59"/>
      <c r="BH19" s="198">
        <v>0</v>
      </c>
      <c r="BI19" s="58">
        <f t="shared" si="6"/>
        <v>0</v>
      </c>
      <c r="BJ19" s="58">
        <f t="shared" si="7"/>
        <v>0</v>
      </c>
      <c r="BK19" s="58">
        <f t="shared" si="8"/>
        <v>0</v>
      </c>
      <c r="BL19" s="60">
        <f>COUNT(BM19)</f>
        <v>0</v>
      </c>
      <c r="BM19" s="60"/>
      <c r="BN19" s="60">
        <f>COUNT(BO19)</f>
        <v>0</v>
      </c>
      <c r="BO19" s="60"/>
      <c r="BP19" s="60">
        <f>COUNT(BQ19)</f>
        <v>0</v>
      </c>
      <c r="BQ19" s="60"/>
      <c r="BR19" s="60">
        <f>COUNT(BS19)</f>
        <v>0</v>
      </c>
      <c r="BS19" s="60"/>
      <c r="BT19" s="60">
        <f>COUNT(BU19)</f>
        <v>0</v>
      </c>
      <c r="BU19" s="60"/>
      <c r="BV19" s="60">
        <f>COUNT(BW19)</f>
        <v>0</v>
      </c>
      <c r="BW19" s="60"/>
      <c r="BX19" s="102">
        <f>COUNT(BY19)</f>
        <v>0</v>
      </c>
      <c r="BY19" s="60"/>
      <c r="BZ19" s="66">
        <f>COUNT(CA19)</f>
        <v>0</v>
      </c>
      <c r="CA19" s="60"/>
      <c r="CB19" s="66">
        <f>COUNT(CC19)</f>
        <v>0</v>
      </c>
      <c r="CC19" s="60"/>
      <c r="CD19" s="66">
        <f>COUNT(CE19)</f>
        <v>0</v>
      </c>
      <c r="CE19" s="60"/>
      <c r="CF19" s="66">
        <f>COUNT(CG19)</f>
        <v>0</v>
      </c>
      <c r="CG19" s="60"/>
      <c r="CH19" s="66">
        <f t="shared" si="10"/>
        <v>0</v>
      </c>
      <c r="CI19" s="66"/>
      <c r="CJ19" s="60"/>
      <c r="CK19" s="66">
        <f t="shared" si="11"/>
        <v>0</v>
      </c>
      <c r="CL19" s="60"/>
      <c r="CM19" s="57" t="s">
        <v>158</v>
      </c>
      <c r="CN19" s="56" t="s">
        <v>246</v>
      </c>
      <c r="CO19" s="296">
        <f t="shared" si="12"/>
        <v>49773231.039999999</v>
      </c>
      <c r="CP19" s="295">
        <f t="shared" si="13"/>
        <v>1</v>
      </c>
      <c r="CQ19" s="295" t="s">
        <v>368</v>
      </c>
      <c r="CR19" s="295"/>
      <c r="CS19" s="295"/>
      <c r="CT19" s="296"/>
      <c r="CU19" s="295"/>
      <c r="CV19" s="295"/>
      <c r="CW19" s="295"/>
      <c r="CX19" s="295"/>
      <c r="CY19" s="296"/>
      <c r="DA19" s="295"/>
      <c r="DB19" s="295"/>
      <c r="DC19" s="295"/>
      <c r="DD19" s="54"/>
      <c r="DE19" s="296"/>
      <c r="DF19" s="70"/>
      <c r="DG19" s="53"/>
      <c r="DH19" s="295"/>
      <c r="DI19" s="296"/>
      <c r="DJ19" s="68"/>
      <c r="DK19" s="296"/>
      <c r="DL19" s="295"/>
      <c r="DM19" s="296"/>
      <c r="DN19" s="295"/>
      <c r="DO19" s="296"/>
      <c r="DP19" s="67"/>
      <c r="DQ19" s="67"/>
    </row>
    <row r="20" spans="1:121" s="55" customFormat="1" ht="39" x14ac:dyDescent="0.25">
      <c r="A20" s="52" t="s">
        <v>367</v>
      </c>
      <c r="B20" s="52">
        <v>2027</v>
      </c>
      <c r="C20" s="59">
        <f>SUBTOTAL(3,$D$15:D20)</f>
        <v>6</v>
      </c>
      <c r="D20" s="64" t="s">
        <v>291</v>
      </c>
      <c r="E20" s="64"/>
      <c r="F20" s="50"/>
      <c r="G20" s="49">
        <v>2421</v>
      </c>
      <c r="H20" s="63" t="s">
        <v>17</v>
      </c>
      <c r="I20" s="177"/>
      <c r="J20" s="202" t="s">
        <v>13</v>
      </c>
      <c r="K20" s="72">
        <v>8065</v>
      </c>
      <c r="L20" s="72">
        <v>6855.5</v>
      </c>
      <c r="M20" s="61" t="s">
        <v>294</v>
      </c>
      <c r="N20" s="60">
        <f t="shared" si="0"/>
        <v>19174961.640000001</v>
      </c>
      <c r="O20" s="81">
        <v>0</v>
      </c>
      <c r="P20" s="81">
        <f t="shared" si="1"/>
        <v>19174961.640000001</v>
      </c>
      <c r="Q20" s="81"/>
      <c r="R20" s="59">
        <f>COUNT(Q20)</f>
        <v>0</v>
      </c>
      <c r="S20" s="82"/>
      <c r="T20" s="59">
        <f>COUNT(S20)</f>
        <v>0</v>
      </c>
      <c r="U20" s="83"/>
      <c r="V20" s="59">
        <f>COUNT(U20)</f>
        <v>0</v>
      </c>
      <c r="W20" s="82"/>
      <c r="X20" s="59">
        <f>COUNT(W20)</f>
        <v>0</v>
      </c>
      <c r="Y20" s="82"/>
      <c r="Z20" s="59">
        <f>COUNT(Y20)</f>
        <v>0</v>
      </c>
      <c r="AA20" s="81"/>
      <c r="AB20" s="59">
        <f>COUNT(AA20)</f>
        <v>0</v>
      </c>
      <c r="AC20" s="60"/>
      <c r="AD20" s="59">
        <f>COUNT(AC20)</f>
        <v>0</v>
      </c>
      <c r="AE20" s="60"/>
      <c r="AF20" s="59">
        <f>COUNT(AE20)</f>
        <v>0</v>
      </c>
      <c r="AG20" s="72"/>
      <c r="AH20" s="59">
        <f>COUNT(AG20)</f>
        <v>0</v>
      </c>
      <c r="AI20" s="85">
        <f t="shared" ref="AI20:AI27" si="16">6221653.88*AP20</f>
        <v>18664961.640000001</v>
      </c>
      <c r="AJ20" s="59"/>
      <c r="AK20" s="59"/>
      <c r="AL20" s="59"/>
      <c r="AM20" s="59"/>
      <c r="AN20" s="249" t="s">
        <v>295</v>
      </c>
      <c r="AO20" s="59">
        <f t="shared" si="14"/>
        <v>1</v>
      </c>
      <c r="AP20" s="59">
        <f t="shared" si="15"/>
        <v>3</v>
      </c>
      <c r="AQ20" s="59"/>
      <c r="AR20" s="59"/>
      <c r="AS20" s="59"/>
      <c r="AT20" s="59"/>
      <c r="AU20" s="81"/>
      <c r="AV20" s="81"/>
      <c r="AW20" s="81"/>
      <c r="AX20" s="81"/>
      <c r="AY20" s="59">
        <f t="shared" si="3"/>
        <v>0</v>
      </c>
      <c r="AZ20" s="81"/>
      <c r="BA20" s="81"/>
      <c r="BB20" s="81"/>
      <c r="BC20" s="81"/>
      <c r="BD20" s="59">
        <f t="shared" si="4"/>
        <v>0</v>
      </c>
      <c r="BE20" s="60"/>
      <c r="BF20" s="59">
        <f t="shared" si="5"/>
        <v>0</v>
      </c>
      <c r="BG20" s="59"/>
      <c r="BH20" s="198"/>
      <c r="BI20" s="58">
        <f t="shared" si="6"/>
        <v>510000</v>
      </c>
      <c r="BJ20" s="58">
        <f t="shared" si="7"/>
        <v>1</v>
      </c>
      <c r="BK20" s="58">
        <f t="shared" si="8"/>
        <v>1</v>
      </c>
      <c r="BL20" s="60">
        <f>COUNT(BM20)</f>
        <v>0</v>
      </c>
      <c r="BM20" s="60"/>
      <c r="BN20" s="60">
        <f>COUNT(BO20)</f>
        <v>0</v>
      </c>
      <c r="BO20" s="60"/>
      <c r="BP20" s="60">
        <f>COUNT(BQ20)</f>
        <v>0</v>
      </c>
      <c r="BQ20" s="60"/>
      <c r="BR20" s="60">
        <f>COUNT(BS20)</f>
        <v>0</v>
      </c>
      <c r="BS20" s="60"/>
      <c r="BT20" s="60">
        <f>COUNT(BU20)</f>
        <v>0</v>
      </c>
      <c r="BU20" s="60"/>
      <c r="BV20" s="60">
        <f>COUNT(BW20)</f>
        <v>0</v>
      </c>
      <c r="BW20" s="60"/>
      <c r="BX20" s="102">
        <f>COUNT(BY20)</f>
        <v>0</v>
      </c>
      <c r="BY20" s="60"/>
      <c r="BZ20" s="66">
        <f>COUNT(CA20)</f>
        <v>0</v>
      </c>
      <c r="CA20" s="60"/>
      <c r="CB20" s="66">
        <f>COUNT(CC20)</f>
        <v>0</v>
      </c>
      <c r="CC20" s="60"/>
      <c r="CD20" s="66">
        <f>COUNT(CE20)</f>
        <v>0</v>
      </c>
      <c r="CE20" s="60"/>
      <c r="CF20" s="66">
        <f>COUNT(CG20)</f>
        <v>0</v>
      </c>
      <c r="CG20" s="60"/>
      <c r="CH20" s="66">
        <f t="shared" si="10"/>
        <v>1</v>
      </c>
      <c r="CI20" s="66"/>
      <c r="CJ20" s="60">
        <v>510000</v>
      </c>
      <c r="CK20" s="66">
        <f t="shared" si="11"/>
        <v>0</v>
      </c>
      <c r="CL20" s="60"/>
      <c r="CM20" s="57" t="s">
        <v>158</v>
      </c>
      <c r="CN20" s="56" t="s">
        <v>157</v>
      </c>
      <c r="CO20" s="296">
        <f t="shared" si="12"/>
        <v>18664961.640000001</v>
      </c>
      <c r="CP20" s="295">
        <f t="shared" si="13"/>
        <v>1</v>
      </c>
      <c r="CQ20" s="295" t="s">
        <v>368</v>
      </c>
      <c r="CR20" s="295"/>
      <c r="CS20" s="295"/>
      <c r="CT20" s="296"/>
      <c r="CU20" s="295"/>
      <c r="CV20" s="295"/>
      <c r="CW20" s="295"/>
      <c r="CX20" s="295"/>
      <c r="CY20" s="296"/>
      <c r="DA20" s="295"/>
      <c r="DB20" s="295"/>
      <c r="DC20" s="295"/>
      <c r="DD20" s="54"/>
      <c r="DE20" s="296"/>
      <c r="DF20" s="70"/>
      <c r="DG20" s="53"/>
      <c r="DH20" s="295"/>
      <c r="DI20" s="296"/>
      <c r="DJ20" s="69"/>
      <c r="DK20" s="296"/>
      <c r="DL20" s="295"/>
      <c r="DM20" s="296"/>
      <c r="DN20" s="295"/>
      <c r="DO20" s="296"/>
      <c r="DP20" s="67"/>
      <c r="DQ20" s="67"/>
    </row>
    <row r="21" spans="1:121" s="55" customFormat="1" ht="46.5" customHeight="1" x14ac:dyDescent="0.25">
      <c r="A21" s="52" t="s">
        <v>367</v>
      </c>
      <c r="B21" s="52">
        <v>2027</v>
      </c>
      <c r="C21" s="59">
        <f>SUBTOTAL(3,$D$15:D21)</f>
        <v>7</v>
      </c>
      <c r="D21" s="64" t="s">
        <v>292</v>
      </c>
      <c r="E21" s="64"/>
      <c r="F21" s="50"/>
      <c r="G21" s="49" t="s">
        <v>293</v>
      </c>
      <c r="H21" s="63" t="s">
        <v>14</v>
      </c>
      <c r="I21" s="177"/>
      <c r="J21" s="202" t="s">
        <v>21</v>
      </c>
      <c r="K21" s="72">
        <v>4211.8999999999996</v>
      </c>
      <c r="L21" s="72">
        <v>3429.8</v>
      </c>
      <c r="M21" s="61" t="s">
        <v>294</v>
      </c>
      <c r="N21" s="60">
        <f t="shared" si="0"/>
        <v>6391653.8799999999</v>
      </c>
      <c r="O21" s="81">
        <v>0</v>
      </c>
      <c r="P21" s="81">
        <f t="shared" si="1"/>
        <v>6391653.8799999999</v>
      </c>
      <c r="Q21" s="81"/>
      <c r="R21" s="59">
        <f>COUNT(Q21)</f>
        <v>0</v>
      </c>
      <c r="S21" s="82"/>
      <c r="T21" s="59">
        <f>COUNT(S21)</f>
        <v>0</v>
      </c>
      <c r="U21" s="83"/>
      <c r="V21" s="59">
        <f>COUNT(U21)</f>
        <v>0</v>
      </c>
      <c r="W21" s="82"/>
      <c r="X21" s="59">
        <f>COUNT(W21)</f>
        <v>0</v>
      </c>
      <c r="Y21" s="82"/>
      <c r="Z21" s="59">
        <f>COUNT(Y21)</f>
        <v>0</v>
      </c>
      <c r="AA21" s="81"/>
      <c r="AB21" s="59">
        <f>COUNT(AA21)</f>
        <v>0</v>
      </c>
      <c r="AC21" s="60"/>
      <c r="AD21" s="59">
        <f>COUNT(AC21)</f>
        <v>0</v>
      </c>
      <c r="AE21" s="60"/>
      <c r="AF21" s="59">
        <f>COUNT(AE21)</f>
        <v>0</v>
      </c>
      <c r="AG21" s="72"/>
      <c r="AH21" s="59">
        <f>COUNT(AG21)</f>
        <v>0</v>
      </c>
      <c r="AI21" s="85">
        <f t="shared" si="16"/>
        <v>6221653.8799999999</v>
      </c>
      <c r="AJ21" s="59"/>
      <c r="AK21" s="59"/>
      <c r="AL21" s="59"/>
      <c r="AM21" s="59"/>
      <c r="AN21" s="249" t="s">
        <v>298</v>
      </c>
      <c r="AO21" s="59">
        <f t="shared" si="14"/>
        <v>1</v>
      </c>
      <c r="AP21" s="59">
        <f t="shared" si="15"/>
        <v>1</v>
      </c>
      <c r="AQ21" s="59"/>
      <c r="AR21" s="59"/>
      <c r="AS21" s="59"/>
      <c r="AT21" s="59"/>
      <c r="AU21" s="81"/>
      <c r="AV21" s="81"/>
      <c r="AW21" s="81"/>
      <c r="AX21" s="81"/>
      <c r="AY21" s="59">
        <f t="shared" si="3"/>
        <v>0</v>
      </c>
      <c r="AZ21" s="81"/>
      <c r="BA21" s="81"/>
      <c r="BB21" s="81"/>
      <c r="BC21" s="81"/>
      <c r="BD21" s="59">
        <f t="shared" si="4"/>
        <v>0</v>
      </c>
      <c r="BE21" s="60"/>
      <c r="BF21" s="59">
        <f t="shared" si="5"/>
        <v>0</v>
      </c>
      <c r="BG21" s="59"/>
      <c r="BH21" s="198"/>
      <c r="BI21" s="58">
        <f t="shared" si="6"/>
        <v>170000</v>
      </c>
      <c r="BJ21" s="58">
        <f t="shared" si="7"/>
        <v>1</v>
      </c>
      <c r="BK21" s="58">
        <f t="shared" si="8"/>
        <v>1</v>
      </c>
      <c r="BL21" s="60">
        <f>COUNT(BM21)</f>
        <v>0</v>
      </c>
      <c r="BM21" s="60"/>
      <c r="BN21" s="60">
        <f>COUNT(BO21)</f>
        <v>0</v>
      </c>
      <c r="BO21" s="60"/>
      <c r="BP21" s="60">
        <f>COUNT(BQ21)</f>
        <v>0</v>
      </c>
      <c r="BQ21" s="60"/>
      <c r="BR21" s="60">
        <f>COUNT(BS21)</f>
        <v>0</v>
      </c>
      <c r="BS21" s="60"/>
      <c r="BT21" s="60">
        <f>COUNT(BU21)</f>
        <v>0</v>
      </c>
      <c r="BU21" s="60"/>
      <c r="BV21" s="60">
        <f>COUNT(BW21)</f>
        <v>0</v>
      </c>
      <c r="BW21" s="60"/>
      <c r="BX21" s="102">
        <f>COUNT(BY21)</f>
        <v>0</v>
      </c>
      <c r="BY21" s="60"/>
      <c r="BZ21" s="66">
        <f>COUNT(CA21)</f>
        <v>0</v>
      </c>
      <c r="CA21" s="60"/>
      <c r="CB21" s="66">
        <f>COUNT(CC21)</f>
        <v>0</v>
      </c>
      <c r="CC21" s="60"/>
      <c r="CD21" s="66">
        <f>COUNT(CE21)</f>
        <v>0</v>
      </c>
      <c r="CE21" s="60"/>
      <c r="CF21" s="66">
        <f>COUNT(CG21)</f>
        <v>0</v>
      </c>
      <c r="CG21" s="60"/>
      <c r="CH21" s="66">
        <f t="shared" si="10"/>
        <v>1</v>
      </c>
      <c r="CI21" s="66"/>
      <c r="CJ21" s="60">
        <v>170000</v>
      </c>
      <c r="CK21" s="66">
        <f t="shared" si="11"/>
        <v>0</v>
      </c>
      <c r="CL21" s="60"/>
      <c r="CM21" s="57" t="s">
        <v>158</v>
      </c>
      <c r="CN21" s="56" t="s">
        <v>157</v>
      </c>
      <c r="CO21" s="296">
        <f t="shared" si="12"/>
        <v>6221653.8799999999</v>
      </c>
      <c r="CP21" s="295">
        <f t="shared" si="13"/>
        <v>1</v>
      </c>
      <c r="CQ21" s="295" t="s">
        <v>368</v>
      </c>
      <c r="CR21" s="295"/>
      <c r="CS21" s="295"/>
      <c r="CT21" s="296"/>
      <c r="CU21" s="295"/>
      <c r="CV21" s="295"/>
      <c r="CW21" s="295"/>
      <c r="CX21" s="295"/>
      <c r="CY21" s="296"/>
      <c r="DA21" s="295"/>
      <c r="DB21" s="295"/>
      <c r="DC21" s="295"/>
      <c r="DD21" s="54"/>
      <c r="DE21" s="296"/>
      <c r="DF21" s="70"/>
      <c r="DG21" s="53"/>
      <c r="DH21" s="295"/>
      <c r="DI21" s="296"/>
      <c r="DJ21" s="69"/>
      <c r="DK21" s="296"/>
      <c r="DL21" s="295"/>
      <c r="DM21" s="296"/>
      <c r="DN21" s="295"/>
      <c r="DO21" s="296"/>
      <c r="DP21" s="67"/>
      <c r="DQ21" s="67"/>
    </row>
    <row r="22" spans="1:121" s="55" customFormat="1" ht="51.75" x14ac:dyDescent="0.25">
      <c r="A22" s="52" t="s">
        <v>367</v>
      </c>
      <c r="B22" s="52">
        <v>2027</v>
      </c>
      <c r="C22" s="59">
        <f>SUBTOTAL(3,$D$15:D22)</f>
        <v>8</v>
      </c>
      <c r="D22" s="64" t="s">
        <v>296</v>
      </c>
      <c r="E22" s="64"/>
      <c r="F22" s="50"/>
      <c r="G22" s="49" t="s">
        <v>297</v>
      </c>
      <c r="H22" s="63" t="s">
        <v>14</v>
      </c>
      <c r="I22" s="177"/>
      <c r="J22" s="202" t="s">
        <v>21</v>
      </c>
      <c r="K22" s="72">
        <v>5035.8999999999996</v>
      </c>
      <c r="L22" s="72">
        <v>3795.5</v>
      </c>
      <c r="M22" s="61" t="s">
        <v>294</v>
      </c>
      <c r="N22" s="60">
        <f t="shared" si="0"/>
        <v>12783307.76</v>
      </c>
      <c r="O22" s="81">
        <v>0</v>
      </c>
      <c r="P22" s="81">
        <f t="shared" si="1"/>
        <v>12783307.76</v>
      </c>
      <c r="Q22" s="81"/>
      <c r="R22" s="59">
        <f t="shared" ref="R22:AH22" si="17">COUNT(Q22)</f>
        <v>0</v>
      </c>
      <c r="S22" s="82"/>
      <c r="T22" s="59">
        <f t="shared" si="17"/>
        <v>0</v>
      </c>
      <c r="U22" s="83"/>
      <c r="V22" s="59">
        <f t="shared" si="17"/>
        <v>0</v>
      </c>
      <c r="W22" s="82"/>
      <c r="X22" s="59">
        <f t="shared" si="17"/>
        <v>0</v>
      </c>
      <c r="Y22" s="82"/>
      <c r="Z22" s="59">
        <f t="shared" si="17"/>
        <v>0</v>
      </c>
      <c r="AA22" s="81"/>
      <c r="AB22" s="59">
        <f t="shared" si="17"/>
        <v>0</v>
      </c>
      <c r="AC22" s="60"/>
      <c r="AD22" s="59">
        <f t="shared" si="17"/>
        <v>0</v>
      </c>
      <c r="AE22" s="60"/>
      <c r="AF22" s="59">
        <f t="shared" si="17"/>
        <v>0</v>
      </c>
      <c r="AG22" s="72"/>
      <c r="AH22" s="59">
        <f t="shared" si="17"/>
        <v>0</v>
      </c>
      <c r="AI22" s="85">
        <f t="shared" si="16"/>
        <v>12443307.76</v>
      </c>
      <c r="AJ22" s="59"/>
      <c r="AK22" s="59"/>
      <c r="AL22" s="59"/>
      <c r="AM22" s="59"/>
      <c r="AN22" s="249" t="s">
        <v>299</v>
      </c>
      <c r="AO22" s="59">
        <f>COUNT(AI22)</f>
        <v>1</v>
      </c>
      <c r="AP22" s="59">
        <f t="shared" si="15"/>
        <v>2</v>
      </c>
      <c r="AQ22" s="59"/>
      <c r="AR22" s="59"/>
      <c r="AS22" s="59"/>
      <c r="AT22" s="59"/>
      <c r="AU22" s="81"/>
      <c r="AV22" s="81"/>
      <c r="AW22" s="81"/>
      <c r="AX22" s="81"/>
      <c r="AY22" s="59">
        <f t="shared" si="3"/>
        <v>0</v>
      </c>
      <c r="AZ22" s="81"/>
      <c r="BA22" s="81"/>
      <c r="BB22" s="81"/>
      <c r="BC22" s="81"/>
      <c r="BD22" s="59">
        <f t="shared" si="4"/>
        <v>0</v>
      </c>
      <c r="BE22" s="60"/>
      <c r="BF22" s="59">
        <f t="shared" si="5"/>
        <v>0</v>
      </c>
      <c r="BG22" s="59"/>
      <c r="BH22" s="198"/>
      <c r="BI22" s="58">
        <f t="shared" si="6"/>
        <v>340000</v>
      </c>
      <c r="BJ22" s="58">
        <f t="shared" si="7"/>
        <v>1</v>
      </c>
      <c r="BK22" s="58">
        <f t="shared" si="8"/>
        <v>1</v>
      </c>
      <c r="BL22" s="60">
        <f t="shared" ref="BL22:CF22" si="18">COUNT(BM22)</f>
        <v>0</v>
      </c>
      <c r="BM22" s="60"/>
      <c r="BN22" s="60">
        <f t="shared" si="18"/>
        <v>0</v>
      </c>
      <c r="BO22" s="60"/>
      <c r="BP22" s="60">
        <f t="shared" si="18"/>
        <v>0</v>
      </c>
      <c r="BQ22" s="60"/>
      <c r="BR22" s="60">
        <f t="shared" si="18"/>
        <v>0</v>
      </c>
      <c r="BS22" s="60"/>
      <c r="BT22" s="60">
        <f t="shared" si="18"/>
        <v>0</v>
      </c>
      <c r="BU22" s="60"/>
      <c r="BV22" s="60">
        <f t="shared" si="18"/>
        <v>0</v>
      </c>
      <c r="BW22" s="60"/>
      <c r="BX22" s="102">
        <f t="shared" si="18"/>
        <v>0</v>
      </c>
      <c r="BY22" s="60"/>
      <c r="BZ22" s="66">
        <f t="shared" si="18"/>
        <v>0</v>
      </c>
      <c r="CA22" s="60"/>
      <c r="CB22" s="66">
        <f t="shared" si="18"/>
        <v>0</v>
      </c>
      <c r="CC22" s="60"/>
      <c r="CD22" s="66">
        <f t="shared" si="18"/>
        <v>0</v>
      </c>
      <c r="CE22" s="60"/>
      <c r="CF22" s="66">
        <f t="shared" si="18"/>
        <v>0</v>
      </c>
      <c r="CG22" s="60"/>
      <c r="CH22" s="66">
        <f t="shared" si="10"/>
        <v>1</v>
      </c>
      <c r="CI22" s="66"/>
      <c r="CJ22" s="60">
        <v>340000</v>
      </c>
      <c r="CK22" s="66">
        <f t="shared" si="11"/>
        <v>0</v>
      </c>
      <c r="CL22" s="60"/>
      <c r="CM22" s="57" t="s">
        <v>158</v>
      </c>
      <c r="CN22" s="56" t="s">
        <v>157</v>
      </c>
      <c r="CO22" s="296">
        <f t="shared" si="12"/>
        <v>12443307.76</v>
      </c>
      <c r="CP22" s="295">
        <f t="shared" si="13"/>
        <v>1</v>
      </c>
      <c r="CQ22" s="295" t="s">
        <v>368</v>
      </c>
      <c r="CR22" s="295"/>
      <c r="CS22" s="295"/>
      <c r="CT22" s="296"/>
      <c r="CU22" s="295"/>
      <c r="CV22" s="295"/>
      <c r="CW22" s="295"/>
      <c r="CX22" s="295"/>
      <c r="CY22" s="296"/>
      <c r="DA22" s="295"/>
      <c r="DB22" s="295"/>
      <c r="DC22" s="295"/>
      <c r="DD22" s="54"/>
      <c r="DE22" s="296"/>
      <c r="DF22" s="70"/>
      <c r="DG22" s="53"/>
      <c r="DH22" s="295"/>
      <c r="DI22" s="296"/>
      <c r="DJ22" s="69"/>
      <c r="DK22" s="296"/>
      <c r="DL22" s="295"/>
      <c r="DM22" s="296"/>
      <c r="DN22" s="295"/>
      <c r="DO22" s="296"/>
      <c r="DP22" s="67"/>
      <c r="DQ22" s="67"/>
    </row>
    <row r="23" spans="1:121" s="55" customFormat="1" ht="51.75" x14ac:dyDescent="0.25">
      <c r="A23" s="52" t="s">
        <v>367</v>
      </c>
      <c r="B23" s="52">
        <v>2027</v>
      </c>
      <c r="C23" s="59">
        <f>SUBTOTAL(3,$D$15:D23)</f>
        <v>9</v>
      </c>
      <c r="D23" s="64" t="s">
        <v>56</v>
      </c>
      <c r="E23" s="64"/>
      <c r="F23" s="50"/>
      <c r="G23" s="49">
        <v>2429</v>
      </c>
      <c r="H23" s="63" t="s">
        <v>17</v>
      </c>
      <c r="I23" s="177" t="s">
        <v>1</v>
      </c>
      <c r="J23" s="202" t="s">
        <v>52</v>
      </c>
      <c r="K23" s="72">
        <v>7949</v>
      </c>
      <c r="L23" s="72">
        <v>6831</v>
      </c>
      <c r="M23" s="61" t="s">
        <v>55</v>
      </c>
      <c r="N23" s="60">
        <f t="shared" si="0"/>
        <v>41902536.950000003</v>
      </c>
      <c r="O23" s="81">
        <v>0</v>
      </c>
      <c r="P23" s="81">
        <f t="shared" ref="P23:P59" si="19">N23-O23</f>
        <v>41902536.950000003</v>
      </c>
      <c r="Q23" s="81"/>
      <c r="R23" s="59">
        <f t="shared" ref="R23:R46" si="20">COUNT(Q23)</f>
        <v>0</v>
      </c>
      <c r="S23" s="81"/>
      <c r="T23" s="59">
        <f t="shared" ref="T23:T46" si="21">COUNT(S23)</f>
        <v>0</v>
      </c>
      <c r="U23" s="83"/>
      <c r="V23" s="59">
        <f t="shared" ref="V23:V46" si="22">COUNT(U23)</f>
        <v>0</v>
      </c>
      <c r="W23" s="82"/>
      <c r="X23" s="59">
        <f t="shared" ref="X23:X46" si="23">COUNT(W23)</f>
        <v>0</v>
      </c>
      <c r="Y23" s="82"/>
      <c r="Z23" s="59">
        <f t="shared" ref="Z23:Z46" si="24">COUNT(Y23)</f>
        <v>0</v>
      </c>
      <c r="AA23" s="81"/>
      <c r="AB23" s="59">
        <f t="shared" ref="AB23:AB46" si="25">COUNT(AA23)</f>
        <v>0</v>
      </c>
      <c r="AC23" s="60"/>
      <c r="AD23" s="59">
        <f t="shared" ref="AD23:AD39" si="26">COUNT(AC23)</f>
        <v>0</v>
      </c>
      <c r="AE23" s="60"/>
      <c r="AF23" s="59">
        <f t="shared" ref="AF23:AF45" si="27">COUNT(AE23)</f>
        <v>0</v>
      </c>
      <c r="AG23" s="81"/>
      <c r="AH23" s="59">
        <f t="shared" ref="AH23:AH45" si="28">COUNT(AG23)</f>
        <v>0</v>
      </c>
      <c r="AI23" s="85">
        <f t="shared" si="16"/>
        <v>18664961.640000001</v>
      </c>
      <c r="AJ23" s="95"/>
      <c r="AK23" s="95"/>
      <c r="AL23" s="95"/>
      <c r="AM23" s="95"/>
      <c r="AN23" s="200" t="s">
        <v>347</v>
      </c>
      <c r="AO23" s="59">
        <f t="shared" si="14"/>
        <v>1</v>
      </c>
      <c r="AP23" s="59">
        <f t="shared" si="15"/>
        <v>3</v>
      </c>
      <c r="AQ23" s="59"/>
      <c r="AR23" s="59"/>
      <c r="AS23" s="59"/>
      <c r="AT23" s="59"/>
      <c r="AU23" s="81">
        <v>23237575.309999999</v>
      </c>
      <c r="AV23" s="81"/>
      <c r="AW23" s="81"/>
      <c r="AX23" s="81"/>
      <c r="AY23" s="59">
        <f t="shared" si="3"/>
        <v>1</v>
      </c>
      <c r="AZ23" s="81"/>
      <c r="BA23" s="81"/>
      <c r="BB23" s="81"/>
      <c r="BC23" s="81"/>
      <c r="BD23" s="59">
        <f t="shared" si="4"/>
        <v>0</v>
      </c>
      <c r="BE23" s="60"/>
      <c r="BF23" s="59">
        <f t="shared" si="5"/>
        <v>0</v>
      </c>
      <c r="BG23" s="59"/>
      <c r="BH23" s="198">
        <v>0</v>
      </c>
      <c r="BI23" s="58">
        <f t="shared" si="6"/>
        <v>0</v>
      </c>
      <c r="BJ23" s="58">
        <f t="shared" si="7"/>
        <v>0</v>
      </c>
      <c r="BK23" s="58">
        <f t="shared" ref="BK23:BK59" si="29">IF(BJ23&gt;0,1,0)</f>
        <v>0</v>
      </c>
      <c r="BL23" s="60">
        <f t="shared" ref="BL23:BL46" si="30">COUNT(BM23)</f>
        <v>0</v>
      </c>
      <c r="BM23" s="60"/>
      <c r="BN23" s="60">
        <f t="shared" ref="BN23:BN46" si="31">COUNT(BO23)</f>
        <v>0</v>
      </c>
      <c r="BO23" s="60"/>
      <c r="BP23" s="60">
        <f t="shared" ref="BP23:BP46" si="32">COUNT(BQ23)</f>
        <v>0</v>
      </c>
      <c r="BQ23" s="60"/>
      <c r="BR23" s="60">
        <f t="shared" ref="BR23:BR46" si="33">COUNT(BS23)</f>
        <v>0</v>
      </c>
      <c r="BS23" s="60"/>
      <c r="BT23" s="60">
        <f t="shared" ref="BT23:BT46" si="34">COUNT(BU23)</f>
        <v>0</v>
      </c>
      <c r="BU23" s="60"/>
      <c r="BV23" s="60">
        <f t="shared" ref="BV23:BV46" si="35">COUNT(BW23)</f>
        <v>0</v>
      </c>
      <c r="BW23" s="60"/>
      <c r="BX23" s="102">
        <f t="shared" ref="BX23:BX39" si="36">COUNT(BY23)</f>
        <v>0</v>
      </c>
      <c r="BY23" s="60"/>
      <c r="BZ23" s="66">
        <f t="shared" ref="BZ23:BZ45" si="37">COUNT(CA23)</f>
        <v>0</v>
      </c>
      <c r="CA23" s="60"/>
      <c r="CB23" s="66">
        <f t="shared" ref="CB23:CB45" si="38">COUNT(CC23)</f>
        <v>0</v>
      </c>
      <c r="CC23" s="60"/>
      <c r="CD23" s="66">
        <f t="shared" ref="CD23:CD45" si="39">COUNT(CE23)</f>
        <v>0</v>
      </c>
      <c r="CE23" s="60"/>
      <c r="CF23" s="66">
        <f t="shared" ref="CF23:CF45" si="40">COUNT(CG23)</f>
        <v>0</v>
      </c>
      <c r="CG23" s="60"/>
      <c r="CH23" s="66">
        <f t="shared" si="10"/>
        <v>0</v>
      </c>
      <c r="CI23" s="66"/>
      <c r="CJ23" s="60"/>
      <c r="CK23" s="66">
        <f t="shared" si="11"/>
        <v>0</v>
      </c>
      <c r="CL23" s="60"/>
      <c r="CM23" s="57" t="s">
        <v>158</v>
      </c>
      <c r="CN23" s="56" t="s">
        <v>157</v>
      </c>
      <c r="CO23" s="296">
        <f t="shared" si="12"/>
        <v>41902536.950000003</v>
      </c>
      <c r="CP23" s="295">
        <f t="shared" si="13"/>
        <v>1</v>
      </c>
      <c r="CQ23" s="295" t="s">
        <v>368</v>
      </c>
      <c r="CR23" s="295"/>
      <c r="CS23" s="295"/>
      <c r="CT23" s="296"/>
      <c r="CU23" s="295"/>
      <c r="CV23" s="295"/>
      <c r="CW23" s="295"/>
      <c r="CX23" s="295"/>
      <c r="CY23" s="296"/>
      <c r="DA23" s="295"/>
      <c r="DB23" s="295"/>
      <c r="DC23" s="295"/>
      <c r="DD23" s="54"/>
      <c r="DE23" s="296"/>
      <c r="DF23" s="70"/>
      <c r="DG23" s="53"/>
      <c r="DH23" s="295"/>
      <c r="DI23" s="296"/>
      <c r="DJ23" s="68"/>
      <c r="DK23" s="296"/>
      <c r="DL23" s="295"/>
      <c r="DM23" s="296"/>
      <c r="DN23" s="295"/>
      <c r="DO23" s="296"/>
      <c r="DP23" s="67"/>
      <c r="DQ23" s="67"/>
    </row>
    <row r="24" spans="1:121" s="55" customFormat="1" ht="51.75" x14ac:dyDescent="0.25">
      <c r="A24" s="52" t="s">
        <v>367</v>
      </c>
      <c r="B24" s="52">
        <v>2027</v>
      </c>
      <c r="C24" s="59">
        <f>SUBTOTAL(3,$D$15:D24)</f>
        <v>10</v>
      </c>
      <c r="D24" s="64" t="s">
        <v>54</v>
      </c>
      <c r="E24" s="64"/>
      <c r="F24" s="50"/>
      <c r="G24" s="49" t="s">
        <v>53</v>
      </c>
      <c r="H24" s="63" t="s">
        <v>17</v>
      </c>
      <c r="I24" s="177" t="s">
        <v>1</v>
      </c>
      <c r="J24" s="202" t="s">
        <v>52</v>
      </c>
      <c r="K24" s="72">
        <v>10781.1</v>
      </c>
      <c r="L24" s="72">
        <v>9235.6</v>
      </c>
      <c r="M24" s="61" t="s">
        <v>55</v>
      </c>
      <c r="N24" s="60">
        <f t="shared" si="0"/>
        <v>41841866.909999996</v>
      </c>
      <c r="O24" s="81">
        <v>0</v>
      </c>
      <c r="P24" s="81">
        <f t="shared" si="19"/>
        <v>41841866.909999996</v>
      </c>
      <c r="Q24" s="81"/>
      <c r="R24" s="59">
        <f t="shared" si="20"/>
        <v>0</v>
      </c>
      <c r="S24" s="81"/>
      <c r="T24" s="59">
        <f t="shared" si="21"/>
        <v>0</v>
      </c>
      <c r="U24" s="83"/>
      <c r="V24" s="59">
        <f t="shared" si="22"/>
        <v>0</v>
      </c>
      <c r="W24" s="82"/>
      <c r="X24" s="59">
        <f t="shared" si="23"/>
        <v>0</v>
      </c>
      <c r="Y24" s="82"/>
      <c r="Z24" s="59">
        <f t="shared" si="24"/>
        <v>0</v>
      </c>
      <c r="AA24" s="81"/>
      <c r="AB24" s="59">
        <f t="shared" si="25"/>
        <v>0</v>
      </c>
      <c r="AC24" s="60"/>
      <c r="AD24" s="59">
        <f t="shared" si="26"/>
        <v>0</v>
      </c>
      <c r="AE24" s="60"/>
      <c r="AF24" s="59">
        <f t="shared" si="27"/>
        <v>0</v>
      </c>
      <c r="AG24" s="81"/>
      <c r="AH24" s="59">
        <f t="shared" si="28"/>
        <v>0</v>
      </c>
      <c r="AI24" s="85">
        <f t="shared" si="16"/>
        <v>24886615.52</v>
      </c>
      <c r="AJ24" s="59"/>
      <c r="AK24" s="59"/>
      <c r="AL24" s="59"/>
      <c r="AM24" s="59"/>
      <c r="AN24" s="249" t="s">
        <v>328</v>
      </c>
      <c r="AO24" s="59">
        <f>COUNT(AI24)</f>
        <v>1</v>
      </c>
      <c r="AP24" s="59">
        <f t="shared" si="15"/>
        <v>4</v>
      </c>
      <c r="AQ24" s="59"/>
      <c r="AR24" s="59"/>
      <c r="AS24" s="59"/>
      <c r="AT24" s="59"/>
      <c r="AU24" s="81">
        <v>16275251.390000001</v>
      </c>
      <c r="AV24" s="81"/>
      <c r="AW24" s="81"/>
      <c r="AX24" s="81"/>
      <c r="AY24" s="59">
        <f t="shared" si="3"/>
        <v>1</v>
      </c>
      <c r="AZ24" s="81"/>
      <c r="BA24" s="81"/>
      <c r="BB24" s="81"/>
      <c r="BC24" s="81"/>
      <c r="BD24" s="59">
        <f t="shared" si="4"/>
        <v>0</v>
      </c>
      <c r="BE24" s="60"/>
      <c r="BF24" s="59">
        <f t="shared" si="5"/>
        <v>0</v>
      </c>
      <c r="BG24" s="59"/>
      <c r="BH24" s="198">
        <v>0</v>
      </c>
      <c r="BI24" s="58">
        <f t="shared" si="6"/>
        <v>680000</v>
      </c>
      <c r="BJ24" s="58">
        <f t="shared" si="7"/>
        <v>1</v>
      </c>
      <c r="BK24" s="58">
        <f t="shared" si="29"/>
        <v>1</v>
      </c>
      <c r="BL24" s="60">
        <f t="shared" si="30"/>
        <v>0</v>
      </c>
      <c r="BM24" s="60"/>
      <c r="BN24" s="60">
        <f t="shared" si="31"/>
        <v>0</v>
      </c>
      <c r="BO24" s="60"/>
      <c r="BP24" s="60">
        <f t="shared" si="32"/>
        <v>0</v>
      </c>
      <c r="BQ24" s="60"/>
      <c r="BR24" s="60">
        <f t="shared" si="33"/>
        <v>0</v>
      </c>
      <c r="BS24" s="60"/>
      <c r="BT24" s="60">
        <f t="shared" si="34"/>
        <v>0</v>
      </c>
      <c r="BU24" s="60"/>
      <c r="BV24" s="60">
        <f t="shared" si="35"/>
        <v>0</v>
      </c>
      <c r="BW24" s="60"/>
      <c r="BX24" s="102">
        <f t="shared" si="36"/>
        <v>0</v>
      </c>
      <c r="BY24" s="60"/>
      <c r="BZ24" s="66">
        <f t="shared" si="37"/>
        <v>0</v>
      </c>
      <c r="CA24" s="60"/>
      <c r="CB24" s="66">
        <f t="shared" si="38"/>
        <v>0</v>
      </c>
      <c r="CC24" s="60"/>
      <c r="CD24" s="66">
        <f t="shared" si="39"/>
        <v>0</v>
      </c>
      <c r="CE24" s="60"/>
      <c r="CF24" s="66">
        <f t="shared" si="40"/>
        <v>0</v>
      </c>
      <c r="CG24" s="60"/>
      <c r="CH24" s="66">
        <f t="shared" si="10"/>
        <v>1</v>
      </c>
      <c r="CI24" s="66"/>
      <c r="CJ24" s="60">
        <v>680000</v>
      </c>
      <c r="CK24" s="66">
        <f t="shared" si="11"/>
        <v>0</v>
      </c>
      <c r="CL24" s="60"/>
      <c r="CM24" s="57" t="s">
        <v>158</v>
      </c>
      <c r="CN24" s="56" t="s">
        <v>157</v>
      </c>
      <c r="CO24" s="296">
        <f t="shared" si="12"/>
        <v>41161866.909999996</v>
      </c>
      <c r="CP24" s="295">
        <f t="shared" si="13"/>
        <v>1</v>
      </c>
      <c r="CQ24" s="295" t="s">
        <v>368</v>
      </c>
      <c r="CR24" s="295"/>
      <c r="CS24" s="295"/>
      <c r="CT24" s="296"/>
      <c r="CU24" s="295"/>
      <c r="CV24" s="295"/>
      <c r="CW24" s="295"/>
      <c r="CX24" s="295"/>
      <c r="CY24" s="296"/>
      <c r="DA24" s="295"/>
      <c r="DB24" s="295"/>
      <c r="DC24" s="295"/>
      <c r="DD24" s="54"/>
      <c r="DE24" s="296"/>
      <c r="DF24" s="70"/>
      <c r="DG24" s="53"/>
      <c r="DH24" s="295"/>
      <c r="DI24" s="296"/>
      <c r="DJ24" s="69"/>
      <c r="DK24" s="296"/>
      <c r="DL24" s="295"/>
      <c r="DM24" s="296"/>
      <c r="DN24" s="295"/>
      <c r="DO24" s="296"/>
      <c r="DP24" s="67"/>
      <c r="DQ24" s="67"/>
    </row>
    <row r="25" spans="1:121" s="55" customFormat="1" ht="51.75" x14ac:dyDescent="0.25">
      <c r="A25" s="52" t="s">
        <v>367</v>
      </c>
      <c r="B25" s="52">
        <v>2027</v>
      </c>
      <c r="C25" s="59">
        <f>SUBTOTAL(3,$D$15:D25)</f>
        <v>11</v>
      </c>
      <c r="D25" s="64" t="s">
        <v>51</v>
      </c>
      <c r="E25" s="64"/>
      <c r="F25" s="50"/>
      <c r="G25" s="49" t="s">
        <v>50</v>
      </c>
      <c r="H25" s="63" t="s">
        <v>17</v>
      </c>
      <c r="I25" s="177" t="s">
        <v>1</v>
      </c>
      <c r="J25" s="202" t="s">
        <v>21</v>
      </c>
      <c r="K25" s="72">
        <v>4532</v>
      </c>
      <c r="L25" s="72">
        <v>3690.9</v>
      </c>
      <c r="M25" s="61" t="s">
        <v>55</v>
      </c>
      <c r="N25" s="60">
        <f t="shared" si="0"/>
        <v>14340413.030000001</v>
      </c>
      <c r="O25" s="81">
        <v>0</v>
      </c>
      <c r="P25" s="81">
        <f t="shared" si="19"/>
        <v>14340413.030000001</v>
      </c>
      <c r="Q25" s="81"/>
      <c r="R25" s="59">
        <f t="shared" si="20"/>
        <v>0</v>
      </c>
      <c r="S25" s="81"/>
      <c r="T25" s="59">
        <f t="shared" si="21"/>
        <v>0</v>
      </c>
      <c r="U25" s="83"/>
      <c r="V25" s="59">
        <f t="shared" si="22"/>
        <v>0</v>
      </c>
      <c r="W25" s="82"/>
      <c r="X25" s="59">
        <f t="shared" si="23"/>
        <v>0</v>
      </c>
      <c r="Y25" s="82"/>
      <c r="Z25" s="59">
        <f t="shared" si="24"/>
        <v>0</v>
      </c>
      <c r="AA25" s="81"/>
      <c r="AB25" s="59">
        <f t="shared" si="25"/>
        <v>0</v>
      </c>
      <c r="AC25" s="60"/>
      <c r="AD25" s="59">
        <f t="shared" si="26"/>
        <v>0</v>
      </c>
      <c r="AE25" s="60"/>
      <c r="AF25" s="59">
        <f t="shared" si="27"/>
        <v>0</v>
      </c>
      <c r="AG25" s="81"/>
      <c r="AH25" s="59">
        <f t="shared" si="28"/>
        <v>0</v>
      </c>
      <c r="AI25" s="85">
        <f t="shared" si="16"/>
        <v>6221653.8799999999</v>
      </c>
      <c r="AJ25" s="59"/>
      <c r="AK25" s="59"/>
      <c r="AL25" s="59"/>
      <c r="AM25" s="59"/>
      <c r="AN25" s="249" t="s">
        <v>300</v>
      </c>
      <c r="AO25" s="59">
        <f>COUNT(AI25)</f>
        <v>1</v>
      </c>
      <c r="AP25" s="59">
        <f t="shared" si="15"/>
        <v>1</v>
      </c>
      <c r="AQ25" s="59"/>
      <c r="AR25" s="59"/>
      <c r="AS25" s="59"/>
      <c r="AT25" s="59"/>
      <c r="AU25" s="81">
        <v>7948759.1500000004</v>
      </c>
      <c r="AV25" s="81"/>
      <c r="AW25" s="81"/>
      <c r="AX25" s="81"/>
      <c r="AY25" s="59">
        <f t="shared" si="3"/>
        <v>1</v>
      </c>
      <c r="AZ25" s="81"/>
      <c r="BA25" s="81"/>
      <c r="BB25" s="81"/>
      <c r="BC25" s="81"/>
      <c r="BD25" s="59">
        <f t="shared" si="4"/>
        <v>0</v>
      </c>
      <c r="BE25" s="60"/>
      <c r="BF25" s="59">
        <f t="shared" si="5"/>
        <v>0</v>
      </c>
      <c r="BG25" s="59"/>
      <c r="BH25" s="198">
        <v>0</v>
      </c>
      <c r="BI25" s="58">
        <f t="shared" si="6"/>
        <v>170000</v>
      </c>
      <c r="BJ25" s="58">
        <f t="shared" si="7"/>
        <v>1</v>
      </c>
      <c r="BK25" s="58">
        <f t="shared" si="29"/>
        <v>1</v>
      </c>
      <c r="BL25" s="60">
        <f t="shared" si="30"/>
        <v>0</v>
      </c>
      <c r="BM25" s="60"/>
      <c r="BN25" s="60">
        <f t="shared" si="31"/>
        <v>0</v>
      </c>
      <c r="BO25" s="60"/>
      <c r="BP25" s="60">
        <f t="shared" si="32"/>
        <v>0</v>
      </c>
      <c r="BQ25" s="60"/>
      <c r="BR25" s="60">
        <f t="shared" si="33"/>
        <v>0</v>
      </c>
      <c r="BS25" s="60"/>
      <c r="BT25" s="60">
        <f t="shared" si="34"/>
        <v>0</v>
      </c>
      <c r="BU25" s="60"/>
      <c r="BV25" s="60">
        <f t="shared" si="35"/>
        <v>0</v>
      </c>
      <c r="BW25" s="60"/>
      <c r="BX25" s="102">
        <f t="shared" si="36"/>
        <v>0</v>
      </c>
      <c r="BY25" s="60"/>
      <c r="BZ25" s="66">
        <f t="shared" si="37"/>
        <v>0</v>
      </c>
      <c r="CA25" s="60"/>
      <c r="CB25" s="66">
        <f t="shared" si="38"/>
        <v>0</v>
      </c>
      <c r="CC25" s="60"/>
      <c r="CD25" s="66">
        <f t="shared" si="39"/>
        <v>0</v>
      </c>
      <c r="CE25" s="60"/>
      <c r="CF25" s="66">
        <f t="shared" si="40"/>
        <v>0</v>
      </c>
      <c r="CG25" s="60"/>
      <c r="CH25" s="66">
        <f t="shared" si="10"/>
        <v>1</v>
      </c>
      <c r="CI25" s="66"/>
      <c r="CJ25" s="60">
        <v>170000</v>
      </c>
      <c r="CK25" s="66">
        <f t="shared" si="11"/>
        <v>0</v>
      </c>
      <c r="CL25" s="60"/>
      <c r="CM25" s="57" t="s">
        <v>158</v>
      </c>
      <c r="CN25" s="56" t="s">
        <v>157</v>
      </c>
      <c r="CO25" s="296">
        <f t="shared" si="12"/>
        <v>14170413.030000001</v>
      </c>
      <c r="CP25" s="295">
        <f t="shared" si="13"/>
        <v>1</v>
      </c>
      <c r="CQ25" s="295" t="s">
        <v>368</v>
      </c>
      <c r="CR25" s="295"/>
      <c r="CS25" s="295"/>
      <c r="CT25" s="296"/>
      <c r="CU25" s="295"/>
      <c r="CV25" s="295"/>
      <c r="CW25" s="295"/>
      <c r="CX25" s="295"/>
      <c r="CY25" s="296"/>
      <c r="DA25" s="295"/>
      <c r="DB25" s="295"/>
      <c r="DC25" s="295"/>
      <c r="DD25" s="54"/>
      <c r="DE25" s="296"/>
      <c r="DF25" s="70"/>
      <c r="DG25" s="53"/>
      <c r="DH25" s="295"/>
      <c r="DI25" s="296"/>
      <c r="DJ25" s="69"/>
      <c r="DK25" s="296"/>
      <c r="DL25" s="295"/>
      <c r="DM25" s="296"/>
      <c r="DN25" s="295"/>
      <c r="DO25" s="296"/>
      <c r="DP25" s="67"/>
      <c r="DQ25" s="67"/>
    </row>
    <row r="26" spans="1:121" s="55" customFormat="1" ht="51.75" x14ac:dyDescent="0.25">
      <c r="A26" s="52" t="s">
        <v>367</v>
      </c>
      <c r="B26" s="52">
        <v>2027</v>
      </c>
      <c r="C26" s="59">
        <f>SUBTOTAL(3,$D$15:D26)</f>
        <v>12</v>
      </c>
      <c r="D26" s="64" t="s">
        <v>49</v>
      </c>
      <c r="E26" s="64"/>
      <c r="F26" s="50"/>
      <c r="G26" s="49" t="s">
        <v>48</v>
      </c>
      <c r="H26" s="63" t="s">
        <v>14</v>
      </c>
      <c r="I26" s="177" t="s">
        <v>1</v>
      </c>
      <c r="J26" s="202" t="s">
        <v>21</v>
      </c>
      <c r="K26" s="72">
        <v>4559.6000000000004</v>
      </c>
      <c r="L26" s="72">
        <v>3465.7</v>
      </c>
      <c r="M26" s="61" t="s">
        <v>1</v>
      </c>
      <c r="N26" s="60">
        <f t="shared" si="0"/>
        <v>20247073.939999998</v>
      </c>
      <c r="O26" s="81">
        <v>0</v>
      </c>
      <c r="P26" s="81">
        <f t="shared" si="19"/>
        <v>20247073.939999998</v>
      </c>
      <c r="Q26" s="81"/>
      <c r="R26" s="59">
        <f t="shared" si="20"/>
        <v>0</v>
      </c>
      <c r="S26" s="81"/>
      <c r="T26" s="59">
        <f t="shared" si="21"/>
        <v>0</v>
      </c>
      <c r="U26" s="83"/>
      <c r="V26" s="59">
        <f t="shared" si="22"/>
        <v>0</v>
      </c>
      <c r="W26" s="82"/>
      <c r="X26" s="59">
        <f t="shared" si="23"/>
        <v>0</v>
      </c>
      <c r="Y26" s="82"/>
      <c r="Z26" s="59">
        <f t="shared" si="24"/>
        <v>0</v>
      </c>
      <c r="AA26" s="81"/>
      <c r="AB26" s="59">
        <f t="shared" si="25"/>
        <v>0</v>
      </c>
      <c r="AC26" s="60"/>
      <c r="AD26" s="59">
        <f t="shared" si="26"/>
        <v>0</v>
      </c>
      <c r="AE26" s="60"/>
      <c r="AF26" s="59">
        <f t="shared" si="27"/>
        <v>0</v>
      </c>
      <c r="AG26" s="81"/>
      <c r="AH26" s="59">
        <f t="shared" si="28"/>
        <v>0</v>
      </c>
      <c r="AI26" s="85">
        <f t="shared" si="16"/>
        <v>12443307.76</v>
      </c>
      <c r="AJ26" s="59"/>
      <c r="AK26" s="59"/>
      <c r="AL26" s="59"/>
      <c r="AM26" s="59"/>
      <c r="AN26" s="249" t="s">
        <v>301</v>
      </c>
      <c r="AO26" s="59">
        <f t="shared" si="14"/>
        <v>1</v>
      </c>
      <c r="AP26" s="59">
        <f t="shared" si="15"/>
        <v>2</v>
      </c>
      <c r="AQ26" s="59"/>
      <c r="AR26" s="59"/>
      <c r="AS26" s="59"/>
      <c r="AT26" s="59"/>
      <c r="AU26" s="81">
        <v>7463766.1799999997</v>
      </c>
      <c r="AV26" s="81"/>
      <c r="AW26" s="81"/>
      <c r="AX26" s="81"/>
      <c r="AY26" s="59">
        <f t="shared" si="3"/>
        <v>1</v>
      </c>
      <c r="AZ26" s="81"/>
      <c r="BA26" s="81"/>
      <c r="BB26" s="81"/>
      <c r="BC26" s="81"/>
      <c r="BD26" s="59">
        <f t="shared" si="4"/>
        <v>0</v>
      </c>
      <c r="BE26" s="60"/>
      <c r="BF26" s="59">
        <f t="shared" si="5"/>
        <v>0</v>
      </c>
      <c r="BG26" s="59"/>
      <c r="BH26" s="198">
        <v>0</v>
      </c>
      <c r="BI26" s="58">
        <f t="shared" si="6"/>
        <v>340000</v>
      </c>
      <c r="BJ26" s="58">
        <f t="shared" si="7"/>
        <v>1</v>
      </c>
      <c r="BK26" s="58">
        <f t="shared" si="29"/>
        <v>1</v>
      </c>
      <c r="BL26" s="60">
        <f t="shared" si="30"/>
        <v>0</v>
      </c>
      <c r="BM26" s="60"/>
      <c r="BN26" s="60">
        <f t="shared" si="31"/>
        <v>0</v>
      </c>
      <c r="BO26" s="60"/>
      <c r="BP26" s="60">
        <f t="shared" si="32"/>
        <v>0</v>
      </c>
      <c r="BQ26" s="60"/>
      <c r="BR26" s="60">
        <f t="shared" si="33"/>
        <v>0</v>
      </c>
      <c r="BS26" s="60"/>
      <c r="BT26" s="60">
        <f t="shared" si="34"/>
        <v>0</v>
      </c>
      <c r="BU26" s="60"/>
      <c r="BV26" s="60">
        <f t="shared" si="35"/>
        <v>0</v>
      </c>
      <c r="BW26" s="60"/>
      <c r="BX26" s="102">
        <f t="shared" si="36"/>
        <v>0</v>
      </c>
      <c r="BY26" s="60"/>
      <c r="BZ26" s="66">
        <f t="shared" si="37"/>
        <v>0</v>
      </c>
      <c r="CA26" s="60"/>
      <c r="CB26" s="66">
        <f t="shared" si="38"/>
        <v>0</v>
      </c>
      <c r="CC26" s="60"/>
      <c r="CD26" s="66">
        <f t="shared" si="39"/>
        <v>0</v>
      </c>
      <c r="CE26" s="60"/>
      <c r="CF26" s="66">
        <f t="shared" si="40"/>
        <v>0</v>
      </c>
      <c r="CG26" s="60"/>
      <c r="CH26" s="66">
        <f t="shared" si="10"/>
        <v>1</v>
      </c>
      <c r="CI26" s="66"/>
      <c r="CJ26" s="60">
        <v>340000</v>
      </c>
      <c r="CK26" s="66">
        <f t="shared" si="11"/>
        <v>0</v>
      </c>
      <c r="CL26" s="60"/>
      <c r="CM26" s="57" t="s">
        <v>158</v>
      </c>
      <c r="CN26" s="56" t="s">
        <v>157</v>
      </c>
      <c r="CO26" s="296">
        <f t="shared" si="12"/>
        <v>19907073.939999998</v>
      </c>
      <c r="CP26" s="295">
        <f t="shared" si="13"/>
        <v>1</v>
      </c>
      <c r="CQ26" s="295" t="s">
        <v>368</v>
      </c>
      <c r="CR26" s="295"/>
      <c r="CS26" s="295"/>
      <c r="CT26" s="296"/>
      <c r="CU26" s="295"/>
      <c r="CV26" s="295"/>
      <c r="CW26" s="295"/>
      <c r="CX26" s="295"/>
      <c r="CY26" s="296"/>
      <c r="DA26" s="295"/>
      <c r="DB26" s="295"/>
      <c r="DC26" s="295"/>
      <c r="DD26" s="54"/>
      <c r="DE26" s="296"/>
      <c r="DF26" s="70"/>
      <c r="DG26" s="53"/>
      <c r="DH26" s="295"/>
      <c r="DI26" s="296"/>
      <c r="DJ26" s="69"/>
      <c r="DK26" s="296"/>
      <c r="DL26" s="295"/>
      <c r="DM26" s="296"/>
      <c r="DN26" s="295"/>
      <c r="DO26" s="296"/>
      <c r="DP26" s="67"/>
      <c r="DQ26" s="67"/>
    </row>
    <row r="27" spans="1:121" s="55" customFormat="1" ht="60.75" customHeight="1" x14ac:dyDescent="0.25">
      <c r="A27" s="52" t="s">
        <v>367</v>
      </c>
      <c r="B27" s="52">
        <v>2027</v>
      </c>
      <c r="C27" s="59">
        <f>SUBTOTAL(3,$D$15:D27)</f>
        <v>13</v>
      </c>
      <c r="D27" s="64" t="s">
        <v>302</v>
      </c>
      <c r="E27" s="64"/>
      <c r="F27" s="50"/>
      <c r="G27" s="49">
        <v>5775</v>
      </c>
      <c r="H27" s="63" t="s">
        <v>17</v>
      </c>
      <c r="I27" s="177"/>
      <c r="J27" s="202" t="s">
        <v>16</v>
      </c>
      <c r="K27" s="72">
        <v>18942.7</v>
      </c>
      <c r="L27" s="72">
        <v>18942.7</v>
      </c>
      <c r="M27" s="61" t="s">
        <v>288</v>
      </c>
      <c r="N27" s="60">
        <f t="shared" si="0"/>
        <v>49773231.039999999</v>
      </c>
      <c r="O27" s="81">
        <v>0</v>
      </c>
      <c r="P27" s="81">
        <f t="shared" si="19"/>
        <v>49773231.039999999</v>
      </c>
      <c r="Q27" s="81"/>
      <c r="R27" s="59">
        <f t="shared" si="20"/>
        <v>0</v>
      </c>
      <c r="S27" s="82"/>
      <c r="T27" s="59">
        <f t="shared" si="21"/>
        <v>0</v>
      </c>
      <c r="U27" s="83"/>
      <c r="V27" s="59">
        <f t="shared" si="22"/>
        <v>0</v>
      </c>
      <c r="W27" s="82"/>
      <c r="X27" s="59">
        <f t="shared" si="23"/>
        <v>0</v>
      </c>
      <c r="Y27" s="82"/>
      <c r="Z27" s="59">
        <f t="shared" si="24"/>
        <v>0</v>
      </c>
      <c r="AA27" s="81"/>
      <c r="AB27" s="59">
        <f t="shared" si="25"/>
        <v>0</v>
      </c>
      <c r="AC27" s="60"/>
      <c r="AD27" s="59">
        <f t="shared" si="26"/>
        <v>0</v>
      </c>
      <c r="AE27" s="60"/>
      <c r="AF27" s="59">
        <f t="shared" si="27"/>
        <v>0</v>
      </c>
      <c r="AG27" s="72"/>
      <c r="AH27" s="59">
        <f t="shared" si="28"/>
        <v>0</v>
      </c>
      <c r="AI27" s="85">
        <f t="shared" si="16"/>
        <v>49773231.039999999</v>
      </c>
      <c r="AJ27" s="59"/>
      <c r="AK27" s="59"/>
      <c r="AL27" s="59"/>
      <c r="AM27" s="59"/>
      <c r="AN27" s="249" t="s">
        <v>303</v>
      </c>
      <c r="AO27" s="59">
        <f t="shared" si="14"/>
        <v>1</v>
      </c>
      <c r="AP27" s="59">
        <f t="shared" si="15"/>
        <v>8</v>
      </c>
      <c r="AQ27" s="59"/>
      <c r="AR27" s="59"/>
      <c r="AS27" s="59"/>
      <c r="AT27" s="59"/>
      <c r="AU27" s="81"/>
      <c r="AV27" s="81"/>
      <c r="AW27" s="81"/>
      <c r="AX27" s="81"/>
      <c r="AY27" s="59">
        <f t="shared" si="3"/>
        <v>0</v>
      </c>
      <c r="AZ27" s="81"/>
      <c r="BA27" s="81"/>
      <c r="BB27" s="81"/>
      <c r="BC27" s="81"/>
      <c r="BD27" s="59">
        <f t="shared" si="4"/>
        <v>0</v>
      </c>
      <c r="BE27" s="60"/>
      <c r="BF27" s="59">
        <f t="shared" si="5"/>
        <v>0</v>
      </c>
      <c r="BG27" s="59"/>
      <c r="BH27" s="198"/>
      <c r="BI27" s="58">
        <f t="shared" si="6"/>
        <v>0</v>
      </c>
      <c r="BJ27" s="58">
        <f t="shared" si="7"/>
        <v>0</v>
      </c>
      <c r="BK27" s="58">
        <f t="shared" si="29"/>
        <v>0</v>
      </c>
      <c r="BL27" s="60">
        <f t="shared" si="30"/>
        <v>0</v>
      </c>
      <c r="BM27" s="60"/>
      <c r="BN27" s="60">
        <f t="shared" si="31"/>
        <v>0</v>
      </c>
      <c r="BO27" s="60"/>
      <c r="BP27" s="60">
        <f t="shared" si="32"/>
        <v>0</v>
      </c>
      <c r="BQ27" s="60"/>
      <c r="BR27" s="60">
        <f t="shared" si="33"/>
        <v>0</v>
      </c>
      <c r="BS27" s="60"/>
      <c r="BT27" s="60">
        <f t="shared" si="34"/>
        <v>0</v>
      </c>
      <c r="BU27" s="60"/>
      <c r="BV27" s="60">
        <f t="shared" si="35"/>
        <v>0</v>
      </c>
      <c r="BW27" s="60"/>
      <c r="BX27" s="102">
        <f t="shared" si="36"/>
        <v>0</v>
      </c>
      <c r="BY27" s="60"/>
      <c r="BZ27" s="66">
        <f t="shared" si="37"/>
        <v>0</v>
      </c>
      <c r="CA27" s="60"/>
      <c r="CB27" s="66">
        <f t="shared" si="38"/>
        <v>0</v>
      </c>
      <c r="CC27" s="60"/>
      <c r="CD27" s="66">
        <f t="shared" si="39"/>
        <v>0</v>
      </c>
      <c r="CE27" s="60"/>
      <c r="CF27" s="66">
        <f t="shared" si="40"/>
        <v>0</v>
      </c>
      <c r="CG27" s="60"/>
      <c r="CH27" s="66">
        <f t="shared" si="10"/>
        <v>0</v>
      </c>
      <c r="CI27" s="66"/>
      <c r="CJ27" s="60"/>
      <c r="CK27" s="66">
        <f t="shared" si="11"/>
        <v>0</v>
      </c>
      <c r="CL27" s="60"/>
      <c r="CM27" s="57" t="s">
        <v>158</v>
      </c>
      <c r="CN27" s="56" t="s">
        <v>261</v>
      </c>
      <c r="CO27" s="296">
        <f t="shared" si="12"/>
        <v>49773231.039999999</v>
      </c>
      <c r="CP27" s="295">
        <f t="shared" si="13"/>
        <v>1</v>
      </c>
      <c r="CQ27" s="295" t="s">
        <v>368</v>
      </c>
      <c r="CR27" s="295"/>
      <c r="CS27" s="295"/>
      <c r="CT27" s="296"/>
      <c r="CU27" s="295"/>
      <c r="CV27" s="295"/>
      <c r="CW27" s="295"/>
      <c r="CX27" s="295"/>
      <c r="CY27" s="296"/>
      <c r="DA27" s="295"/>
      <c r="DB27" s="295"/>
      <c r="DC27" s="295"/>
      <c r="DD27" s="54"/>
      <c r="DE27" s="296"/>
      <c r="DF27" s="70"/>
      <c r="DG27" s="53"/>
      <c r="DH27" s="295"/>
      <c r="DI27" s="296"/>
      <c r="DJ27" s="69"/>
      <c r="DK27" s="296"/>
      <c r="DL27" s="295"/>
      <c r="DM27" s="296"/>
      <c r="DN27" s="295"/>
      <c r="DO27" s="296"/>
      <c r="DP27" s="67"/>
      <c r="DQ27" s="67"/>
    </row>
    <row r="28" spans="1:121" s="55" customFormat="1" ht="39" x14ac:dyDescent="0.25">
      <c r="A28" s="52" t="s">
        <v>367</v>
      </c>
      <c r="B28" s="52">
        <v>2027</v>
      </c>
      <c r="C28" s="59">
        <f>SUBTOTAL(3,$D$15:D28)</f>
        <v>14</v>
      </c>
      <c r="D28" s="64" t="s">
        <v>47</v>
      </c>
      <c r="E28" s="64"/>
      <c r="F28" s="50"/>
      <c r="G28" s="49">
        <v>6958</v>
      </c>
      <c r="H28" s="71" t="s">
        <v>46</v>
      </c>
      <c r="I28" s="177" t="s">
        <v>1</v>
      </c>
      <c r="J28" s="202" t="s">
        <v>15</v>
      </c>
      <c r="K28" s="72">
        <v>963.7</v>
      </c>
      <c r="L28" s="72">
        <v>859.7</v>
      </c>
      <c r="M28" s="61" t="s">
        <v>62</v>
      </c>
      <c r="N28" s="60">
        <f t="shared" si="0"/>
        <v>10524588.84</v>
      </c>
      <c r="O28" s="81">
        <v>0</v>
      </c>
      <c r="P28" s="60">
        <f t="shared" si="19"/>
        <v>10524588.84</v>
      </c>
      <c r="Q28" s="81"/>
      <c r="R28" s="59">
        <f t="shared" si="20"/>
        <v>0</v>
      </c>
      <c r="S28" s="81"/>
      <c r="T28" s="59">
        <f t="shared" si="21"/>
        <v>0</v>
      </c>
      <c r="U28" s="83"/>
      <c r="V28" s="59">
        <f t="shared" si="22"/>
        <v>0</v>
      </c>
      <c r="W28" s="82"/>
      <c r="X28" s="59">
        <f t="shared" si="23"/>
        <v>0</v>
      </c>
      <c r="Y28" s="82"/>
      <c r="Z28" s="59">
        <f t="shared" si="24"/>
        <v>0</v>
      </c>
      <c r="AA28" s="81"/>
      <c r="AB28" s="59">
        <f t="shared" si="25"/>
        <v>0</v>
      </c>
      <c r="AC28" s="60"/>
      <c r="AD28" s="59">
        <f t="shared" si="26"/>
        <v>0</v>
      </c>
      <c r="AE28" s="60"/>
      <c r="AF28" s="59">
        <f t="shared" si="27"/>
        <v>0</v>
      </c>
      <c r="AG28" s="81"/>
      <c r="AH28" s="59">
        <f t="shared" si="28"/>
        <v>0</v>
      </c>
      <c r="AI28" s="59"/>
      <c r="AJ28" s="59"/>
      <c r="AK28" s="59"/>
      <c r="AL28" s="59"/>
      <c r="AM28" s="59"/>
      <c r="AN28" s="57"/>
      <c r="AO28" s="59">
        <f t="shared" si="14"/>
        <v>0</v>
      </c>
      <c r="AP28" s="59"/>
      <c r="AQ28" s="59"/>
      <c r="AR28" s="59"/>
      <c r="AS28" s="59"/>
      <c r="AT28" s="59"/>
      <c r="AU28" s="81">
        <v>10524588.84</v>
      </c>
      <c r="AV28" s="81"/>
      <c r="AW28" s="81"/>
      <c r="AX28" s="81"/>
      <c r="AY28" s="59">
        <f t="shared" si="3"/>
        <v>1</v>
      </c>
      <c r="AZ28" s="81"/>
      <c r="BA28" s="81"/>
      <c r="BB28" s="81"/>
      <c r="BC28" s="81"/>
      <c r="BD28" s="59">
        <f t="shared" si="4"/>
        <v>0</v>
      </c>
      <c r="BE28" s="60"/>
      <c r="BF28" s="59">
        <f t="shared" si="5"/>
        <v>0</v>
      </c>
      <c r="BG28" s="59"/>
      <c r="BH28" s="198">
        <v>0</v>
      </c>
      <c r="BI28" s="58">
        <f t="shared" si="6"/>
        <v>0</v>
      </c>
      <c r="BJ28" s="58">
        <f t="shared" si="7"/>
        <v>0</v>
      </c>
      <c r="BK28" s="58">
        <f t="shared" si="29"/>
        <v>0</v>
      </c>
      <c r="BL28" s="60">
        <f t="shared" si="30"/>
        <v>0</v>
      </c>
      <c r="BM28" s="60"/>
      <c r="BN28" s="60">
        <f t="shared" si="31"/>
        <v>0</v>
      </c>
      <c r="BO28" s="60"/>
      <c r="BP28" s="60">
        <f t="shared" si="32"/>
        <v>0</v>
      </c>
      <c r="BQ28" s="60"/>
      <c r="BR28" s="60">
        <f t="shared" si="33"/>
        <v>0</v>
      </c>
      <c r="BS28" s="60"/>
      <c r="BT28" s="60">
        <f t="shared" si="34"/>
        <v>0</v>
      </c>
      <c r="BU28" s="60"/>
      <c r="BV28" s="60">
        <f t="shared" si="35"/>
        <v>0</v>
      </c>
      <c r="BW28" s="60"/>
      <c r="BX28" s="102">
        <f t="shared" si="36"/>
        <v>0</v>
      </c>
      <c r="BY28" s="60"/>
      <c r="BZ28" s="66">
        <f t="shared" si="37"/>
        <v>0</v>
      </c>
      <c r="CA28" s="60"/>
      <c r="CB28" s="66">
        <f t="shared" si="38"/>
        <v>0</v>
      </c>
      <c r="CC28" s="60"/>
      <c r="CD28" s="66">
        <f t="shared" si="39"/>
        <v>0</v>
      </c>
      <c r="CE28" s="60"/>
      <c r="CF28" s="66">
        <f t="shared" si="40"/>
        <v>0</v>
      </c>
      <c r="CG28" s="60"/>
      <c r="CH28" s="66">
        <f t="shared" si="10"/>
        <v>0</v>
      </c>
      <c r="CI28" s="66"/>
      <c r="CJ28" s="60"/>
      <c r="CK28" s="66">
        <f t="shared" si="11"/>
        <v>0</v>
      </c>
      <c r="CL28" s="60"/>
      <c r="CM28" s="57" t="s">
        <v>158</v>
      </c>
      <c r="CN28" s="56" t="s">
        <v>157</v>
      </c>
      <c r="CO28" s="296">
        <f t="shared" si="12"/>
        <v>10524588.84</v>
      </c>
      <c r="CP28" s="295">
        <f t="shared" si="13"/>
        <v>1</v>
      </c>
      <c r="CQ28" s="295" t="s">
        <v>368</v>
      </c>
      <c r="CR28" s="295"/>
      <c r="CS28" s="295"/>
      <c r="CT28" s="296"/>
      <c r="CU28" s="295"/>
      <c r="CV28" s="295"/>
      <c r="CW28" s="295"/>
      <c r="CX28" s="295"/>
      <c r="CY28" s="296"/>
      <c r="DA28" s="295"/>
      <c r="DB28" s="295"/>
      <c r="DC28" s="295"/>
      <c r="DD28" s="54"/>
      <c r="DE28" s="296"/>
      <c r="DF28" s="70"/>
      <c r="DG28" s="53"/>
      <c r="DH28" s="295"/>
      <c r="DI28" s="296"/>
      <c r="DJ28" s="69"/>
      <c r="DK28" s="296"/>
      <c r="DL28" s="295"/>
      <c r="DM28" s="296"/>
      <c r="DN28" s="295"/>
      <c r="DO28" s="296"/>
      <c r="DP28" s="67"/>
      <c r="DQ28" s="67"/>
    </row>
    <row r="29" spans="1:121" s="55" customFormat="1" ht="39" x14ac:dyDescent="0.25">
      <c r="A29" s="52" t="s">
        <v>367</v>
      </c>
      <c r="B29" s="52">
        <v>2027</v>
      </c>
      <c r="C29" s="59">
        <f>SUBTOTAL(3,$D$15:D29)</f>
        <v>15</v>
      </c>
      <c r="D29" s="64" t="s">
        <v>45</v>
      </c>
      <c r="E29" s="64"/>
      <c r="F29" s="50"/>
      <c r="G29" s="49">
        <v>8425</v>
      </c>
      <c r="H29" s="63" t="s">
        <v>44</v>
      </c>
      <c r="I29" s="177" t="s">
        <v>1</v>
      </c>
      <c r="J29" s="202" t="s">
        <v>13</v>
      </c>
      <c r="K29" s="72">
        <v>9504.6</v>
      </c>
      <c r="L29" s="72">
        <v>8361</v>
      </c>
      <c r="M29" s="61" t="s">
        <v>153</v>
      </c>
      <c r="N29" s="60">
        <f t="shared" si="0"/>
        <v>25255236.600000001</v>
      </c>
      <c r="O29" s="81">
        <v>0</v>
      </c>
      <c r="P29" s="81">
        <f t="shared" si="19"/>
        <v>25255236.600000001</v>
      </c>
      <c r="Q29" s="81"/>
      <c r="R29" s="59">
        <f t="shared" si="20"/>
        <v>0</v>
      </c>
      <c r="S29" s="81"/>
      <c r="T29" s="59">
        <f t="shared" si="21"/>
        <v>0</v>
      </c>
      <c r="U29" s="83"/>
      <c r="V29" s="59">
        <f t="shared" si="22"/>
        <v>0</v>
      </c>
      <c r="W29" s="82"/>
      <c r="X29" s="59">
        <f t="shared" si="23"/>
        <v>0</v>
      </c>
      <c r="Y29" s="82"/>
      <c r="Z29" s="59">
        <f t="shared" si="24"/>
        <v>0</v>
      </c>
      <c r="AA29" s="81"/>
      <c r="AB29" s="59">
        <f t="shared" si="25"/>
        <v>0</v>
      </c>
      <c r="AC29" s="60"/>
      <c r="AD29" s="59">
        <f t="shared" si="26"/>
        <v>0</v>
      </c>
      <c r="AE29" s="60"/>
      <c r="AF29" s="59">
        <f t="shared" si="27"/>
        <v>0</v>
      </c>
      <c r="AG29" s="81"/>
      <c r="AH29" s="59">
        <f t="shared" si="28"/>
        <v>0</v>
      </c>
      <c r="AI29" s="59"/>
      <c r="AJ29" s="59"/>
      <c r="AK29" s="59"/>
      <c r="AL29" s="59"/>
      <c r="AM29" s="59"/>
      <c r="AN29" s="57"/>
      <c r="AO29" s="59">
        <f t="shared" si="14"/>
        <v>0</v>
      </c>
      <c r="AP29" s="59"/>
      <c r="AQ29" s="59"/>
      <c r="AR29" s="59"/>
      <c r="AS29" s="59"/>
      <c r="AT29" s="59"/>
      <c r="AU29" s="85"/>
      <c r="AV29" s="85"/>
      <c r="AW29" s="85"/>
      <c r="AX29" s="85"/>
      <c r="AY29" s="59">
        <f t="shared" si="3"/>
        <v>0</v>
      </c>
      <c r="AZ29" s="81">
        <v>25255236.600000001</v>
      </c>
      <c r="BA29" s="81"/>
      <c r="BB29" s="81"/>
      <c r="BC29" s="81"/>
      <c r="BD29" s="59">
        <f t="shared" si="4"/>
        <v>1</v>
      </c>
      <c r="BE29" s="60"/>
      <c r="BF29" s="59">
        <f t="shared" si="5"/>
        <v>0</v>
      </c>
      <c r="BG29" s="59"/>
      <c r="BH29" s="198">
        <v>0</v>
      </c>
      <c r="BI29" s="58">
        <f t="shared" si="6"/>
        <v>0</v>
      </c>
      <c r="BJ29" s="58">
        <f t="shared" si="7"/>
        <v>0</v>
      </c>
      <c r="BK29" s="58">
        <f t="shared" si="29"/>
        <v>0</v>
      </c>
      <c r="BL29" s="60">
        <f t="shared" si="30"/>
        <v>0</v>
      </c>
      <c r="BM29" s="60"/>
      <c r="BN29" s="60">
        <f t="shared" si="31"/>
        <v>0</v>
      </c>
      <c r="BO29" s="60"/>
      <c r="BP29" s="60">
        <f t="shared" si="32"/>
        <v>0</v>
      </c>
      <c r="BQ29" s="60"/>
      <c r="BR29" s="60">
        <f t="shared" si="33"/>
        <v>0</v>
      </c>
      <c r="BS29" s="60"/>
      <c r="BT29" s="60">
        <f t="shared" si="34"/>
        <v>0</v>
      </c>
      <c r="BU29" s="60"/>
      <c r="BV29" s="60">
        <f t="shared" si="35"/>
        <v>0</v>
      </c>
      <c r="BW29" s="60"/>
      <c r="BX29" s="102">
        <f t="shared" si="36"/>
        <v>0</v>
      </c>
      <c r="BY29" s="60"/>
      <c r="BZ29" s="66">
        <f t="shared" si="37"/>
        <v>0</v>
      </c>
      <c r="CA29" s="60"/>
      <c r="CB29" s="66">
        <f t="shared" si="38"/>
        <v>0</v>
      </c>
      <c r="CC29" s="60"/>
      <c r="CD29" s="66">
        <f t="shared" si="39"/>
        <v>0</v>
      </c>
      <c r="CE29" s="60"/>
      <c r="CF29" s="66">
        <f t="shared" si="40"/>
        <v>0</v>
      </c>
      <c r="CG29" s="60"/>
      <c r="CH29" s="66">
        <f t="shared" si="10"/>
        <v>0</v>
      </c>
      <c r="CI29" s="66"/>
      <c r="CJ29" s="60"/>
      <c r="CK29" s="66">
        <f t="shared" si="11"/>
        <v>0</v>
      </c>
      <c r="CL29" s="60"/>
      <c r="CM29" s="57" t="s">
        <v>158</v>
      </c>
      <c r="CN29" s="56" t="s">
        <v>157</v>
      </c>
      <c r="CO29" s="296">
        <f t="shared" si="12"/>
        <v>25255236.600000001</v>
      </c>
      <c r="CP29" s="295">
        <f t="shared" si="13"/>
        <v>1</v>
      </c>
      <c r="CQ29" s="295" t="s">
        <v>368</v>
      </c>
      <c r="CR29" s="295"/>
      <c r="CS29" s="295"/>
      <c r="CT29" s="296"/>
      <c r="CU29" s="295"/>
      <c r="CV29" s="295"/>
      <c r="CW29" s="295"/>
      <c r="CX29" s="295"/>
      <c r="CY29" s="296"/>
      <c r="DA29" s="295"/>
      <c r="DB29" s="295"/>
      <c r="DC29" s="295"/>
      <c r="DD29" s="54"/>
      <c r="DE29" s="296"/>
      <c r="DF29" s="70"/>
      <c r="DG29" s="53"/>
      <c r="DH29" s="295"/>
      <c r="DI29" s="296"/>
      <c r="DJ29" s="69"/>
      <c r="DK29" s="296"/>
      <c r="DL29" s="295"/>
      <c r="DM29" s="296"/>
      <c r="DN29" s="295"/>
      <c r="DO29" s="296"/>
      <c r="DP29" s="67"/>
      <c r="DQ29" s="67"/>
    </row>
    <row r="30" spans="1:121" s="55" customFormat="1" ht="179.25" x14ac:dyDescent="0.25">
      <c r="A30" s="52" t="s">
        <v>367</v>
      </c>
      <c r="B30" s="52">
        <v>2027</v>
      </c>
      <c r="C30" s="59">
        <f>SUBTOTAL(3,$D$15:D30)</f>
        <v>16</v>
      </c>
      <c r="D30" s="64" t="s">
        <v>306</v>
      </c>
      <c r="E30" s="64"/>
      <c r="F30" s="50"/>
      <c r="G30" s="49">
        <v>9018</v>
      </c>
      <c r="H30" s="63" t="s">
        <v>17</v>
      </c>
      <c r="I30" s="177"/>
      <c r="J30" s="202" t="s">
        <v>43</v>
      </c>
      <c r="K30" s="72">
        <v>10275.799999999999</v>
      </c>
      <c r="L30" s="72">
        <v>9566.2999999999993</v>
      </c>
      <c r="M30" s="61" t="s">
        <v>309</v>
      </c>
      <c r="N30" s="60">
        <f t="shared" si="0"/>
        <v>25566615.52</v>
      </c>
      <c r="O30" s="81">
        <v>0</v>
      </c>
      <c r="P30" s="81">
        <f>N30-O30</f>
        <v>25566615.52</v>
      </c>
      <c r="Q30" s="81"/>
      <c r="R30" s="59">
        <f t="shared" si="20"/>
        <v>0</v>
      </c>
      <c r="S30" s="82"/>
      <c r="T30" s="59">
        <f t="shared" si="21"/>
        <v>0</v>
      </c>
      <c r="U30" s="83"/>
      <c r="V30" s="59">
        <f t="shared" si="22"/>
        <v>0</v>
      </c>
      <c r="W30" s="82"/>
      <c r="X30" s="59">
        <f t="shared" si="23"/>
        <v>0</v>
      </c>
      <c r="Y30" s="82"/>
      <c r="Z30" s="59">
        <f t="shared" si="24"/>
        <v>0</v>
      </c>
      <c r="AA30" s="81"/>
      <c r="AB30" s="59">
        <f t="shared" si="25"/>
        <v>0</v>
      </c>
      <c r="AC30" s="60"/>
      <c r="AD30" s="59">
        <f t="shared" si="26"/>
        <v>0</v>
      </c>
      <c r="AE30" s="60"/>
      <c r="AF30" s="59">
        <f t="shared" si="27"/>
        <v>0</v>
      </c>
      <c r="AG30" s="72"/>
      <c r="AH30" s="59">
        <f t="shared" si="28"/>
        <v>0</v>
      </c>
      <c r="AI30" s="85">
        <f>6221653.88*AP30</f>
        <v>24886615.52</v>
      </c>
      <c r="AJ30" s="59"/>
      <c r="AK30" s="59"/>
      <c r="AL30" s="59"/>
      <c r="AM30" s="59"/>
      <c r="AN30" s="249" t="s">
        <v>304</v>
      </c>
      <c r="AO30" s="59">
        <f>COUNT(AI30)</f>
        <v>1</v>
      </c>
      <c r="AP30" s="59">
        <f>SUM(LEN(AN30)-LEN(SUBSTITUTE(AN30,",",""))+1)</f>
        <v>4</v>
      </c>
      <c r="AQ30" s="59"/>
      <c r="AR30" s="59"/>
      <c r="AS30" s="59"/>
      <c r="AT30" s="59"/>
      <c r="AU30" s="81"/>
      <c r="AV30" s="81"/>
      <c r="AW30" s="81"/>
      <c r="AX30" s="81"/>
      <c r="AY30" s="59">
        <f t="shared" si="3"/>
        <v>0</v>
      </c>
      <c r="AZ30" s="81"/>
      <c r="BA30" s="81"/>
      <c r="BB30" s="81"/>
      <c r="BC30" s="81"/>
      <c r="BD30" s="59">
        <f t="shared" si="4"/>
        <v>0</v>
      </c>
      <c r="BE30" s="60"/>
      <c r="BF30" s="59">
        <f t="shared" si="5"/>
        <v>0</v>
      </c>
      <c r="BG30" s="59"/>
      <c r="BH30" s="198"/>
      <c r="BI30" s="58">
        <f t="shared" si="6"/>
        <v>680000</v>
      </c>
      <c r="BJ30" s="58">
        <f t="shared" si="7"/>
        <v>1</v>
      </c>
      <c r="BK30" s="58">
        <f>IF(BJ30&gt;0,1,0)</f>
        <v>1</v>
      </c>
      <c r="BL30" s="60">
        <f t="shared" si="30"/>
        <v>0</v>
      </c>
      <c r="BM30" s="60"/>
      <c r="BN30" s="60">
        <f t="shared" si="31"/>
        <v>0</v>
      </c>
      <c r="BO30" s="60"/>
      <c r="BP30" s="60">
        <f t="shared" si="32"/>
        <v>0</v>
      </c>
      <c r="BQ30" s="60"/>
      <c r="BR30" s="60">
        <f t="shared" si="33"/>
        <v>0</v>
      </c>
      <c r="BS30" s="60"/>
      <c r="BT30" s="60">
        <f t="shared" si="34"/>
        <v>0</v>
      </c>
      <c r="BU30" s="60"/>
      <c r="BV30" s="60">
        <f t="shared" si="35"/>
        <v>0</v>
      </c>
      <c r="BW30" s="60"/>
      <c r="BX30" s="102">
        <f t="shared" si="36"/>
        <v>0</v>
      </c>
      <c r="BY30" s="60"/>
      <c r="BZ30" s="66">
        <f t="shared" si="37"/>
        <v>0</v>
      </c>
      <c r="CA30" s="60"/>
      <c r="CB30" s="66">
        <f t="shared" si="38"/>
        <v>0</v>
      </c>
      <c r="CC30" s="60"/>
      <c r="CD30" s="66">
        <f t="shared" si="39"/>
        <v>0</v>
      </c>
      <c r="CE30" s="60"/>
      <c r="CF30" s="66">
        <f t="shared" si="40"/>
        <v>0</v>
      </c>
      <c r="CG30" s="60"/>
      <c r="CH30" s="66">
        <f t="shared" si="10"/>
        <v>1</v>
      </c>
      <c r="CI30" s="66"/>
      <c r="CJ30" s="60">
        <v>680000</v>
      </c>
      <c r="CK30" s="66">
        <f t="shared" si="11"/>
        <v>0</v>
      </c>
      <c r="CL30" s="60"/>
      <c r="CM30" s="57" t="s">
        <v>158</v>
      </c>
      <c r="CN30" s="56" t="s">
        <v>157</v>
      </c>
      <c r="CO30" s="296">
        <f t="shared" si="12"/>
        <v>24886615.52</v>
      </c>
      <c r="CP30" s="295">
        <f t="shared" si="13"/>
        <v>1</v>
      </c>
      <c r="CQ30" s="295" t="s">
        <v>368</v>
      </c>
      <c r="CR30" s="295"/>
      <c r="CS30" s="295"/>
      <c r="CT30" s="296"/>
      <c r="CU30" s="295"/>
      <c r="CV30" s="295"/>
      <c r="CW30" s="295"/>
      <c r="CX30" s="295"/>
      <c r="CY30" s="296"/>
      <c r="DA30" s="295"/>
      <c r="DB30" s="295"/>
      <c r="DC30" s="295"/>
      <c r="DD30" s="54"/>
      <c r="DE30" s="296"/>
      <c r="DF30" s="70"/>
      <c r="DG30" s="53"/>
      <c r="DH30" s="295"/>
      <c r="DI30" s="296"/>
      <c r="DJ30" s="69"/>
      <c r="DK30" s="296"/>
      <c r="DL30" s="295"/>
      <c r="DM30" s="296"/>
      <c r="DN30" s="295"/>
      <c r="DO30" s="296"/>
      <c r="DP30" s="67"/>
      <c r="DQ30" s="67"/>
    </row>
    <row r="31" spans="1:121" s="55" customFormat="1" ht="74.25" customHeight="1" x14ac:dyDescent="0.25">
      <c r="A31" s="52" t="s">
        <v>367</v>
      </c>
      <c r="B31" s="52">
        <v>2027</v>
      </c>
      <c r="C31" s="59">
        <f>SUBTOTAL(3,$D$15:D31)</f>
        <v>17</v>
      </c>
      <c r="D31" s="64" t="s">
        <v>307</v>
      </c>
      <c r="E31" s="64"/>
      <c r="F31" s="50"/>
      <c r="G31" s="49">
        <v>9040</v>
      </c>
      <c r="H31" s="63" t="s">
        <v>17</v>
      </c>
      <c r="I31" s="177"/>
      <c r="J31" s="202" t="s">
        <v>16</v>
      </c>
      <c r="K31" s="72">
        <v>29111.200000000001</v>
      </c>
      <c r="L31" s="72">
        <v>22037.599999999999</v>
      </c>
      <c r="M31" s="61" t="s">
        <v>288</v>
      </c>
      <c r="N31" s="60">
        <f t="shared" si="0"/>
        <v>62216538.799999997</v>
      </c>
      <c r="O31" s="81">
        <v>0</v>
      </c>
      <c r="P31" s="81">
        <f>N31-O31</f>
        <v>62216538.799999997</v>
      </c>
      <c r="Q31" s="81"/>
      <c r="R31" s="59">
        <f t="shared" si="20"/>
        <v>0</v>
      </c>
      <c r="S31" s="82"/>
      <c r="T31" s="59">
        <f t="shared" si="21"/>
        <v>0</v>
      </c>
      <c r="U31" s="83"/>
      <c r="V31" s="59">
        <f t="shared" si="22"/>
        <v>0</v>
      </c>
      <c r="W31" s="82"/>
      <c r="X31" s="59">
        <f t="shared" si="23"/>
        <v>0</v>
      </c>
      <c r="Y31" s="82"/>
      <c r="Z31" s="59">
        <f t="shared" si="24"/>
        <v>0</v>
      </c>
      <c r="AA31" s="81"/>
      <c r="AB31" s="59">
        <f t="shared" si="25"/>
        <v>0</v>
      </c>
      <c r="AC31" s="60"/>
      <c r="AD31" s="59">
        <f t="shared" si="26"/>
        <v>0</v>
      </c>
      <c r="AE31" s="60"/>
      <c r="AF31" s="59">
        <f t="shared" si="27"/>
        <v>0</v>
      </c>
      <c r="AG31" s="72"/>
      <c r="AH31" s="59">
        <f t="shared" si="28"/>
        <v>0</v>
      </c>
      <c r="AI31" s="85">
        <f>6221653.88*AP31</f>
        <v>62216538.799999997</v>
      </c>
      <c r="AJ31" s="59"/>
      <c r="AK31" s="59"/>
      <c r="AL31" s="59"/>
      <c r="AM31" s="59"/>
      <c r="AN31" s="249" t="s">
        <v>350</v>
      </c>
      <c r="AO31" s="59">
        <f>COUNT(AI31)</f>
        <v>1</v>
      </c>
      <c r="AP31" s="59">
        <f>SUM(LEN(AN31)-LEN(SUBSTITUTE(AN31,",",""))+1)</f>
        <v>10</v>
      </c>
      <c r="AQ31" s="59"/>
      <c r="AR31" s="59"/>
      <c r="AS31" s="59"/>
      <c r="AT31" s="59"/>
      <c r="AU31" s="81"/>
      <c r="AV31" s="81"/>
      <c r="AW31" s="81"/>
      <c r="AX31" s="81"/>
      <c r="AY31" s="59">
        <f t="shared" si="3"/>
        <v>0</v>
      </c>
      <c r="AZ31" s="81"/>
      <c r="BA31" s="81"/>
      <c r="BB31" s="81"/>
      <c r="BC31" s="81"/>
      <c r="BD31" s="59">
        <f t="shared" si="4"/>
        <v>0</v>
      </c>
      <c r="BE31" s="60"/>
      <c r="BF31" s="59">
        <f t="shared" si="5"/>
        <v>0</v>
      </c>
      <c r="BG31" s="59"/>
      <c r="BH31" s="198"/>
      <c r="BI31" s="58">
        <f t="shared" si="6"/>
        <v>0</v>
      </c>
      <c r="BJ31" s="58">
        <f t="shared" si="7"/>
        <v>0</v>
      </c>
      <c r="BK31" s="58">
        <f>IF(BJ31&gt;0,1,0)</f>
        <v>0</v>
      </c>
      <c r="BL31" s="60">
        <f t="shared" si="30"/>
        <v>0</v>
      </c>
      <c r="BM31" s="60"/>
      <c r="BN31" s="60">
        <f t="shared" si="31"/>
        <v>0</v>
      </c>
      <c r="BO31" s="60"/>
      <c r="BP31" s="60">
        <f t="shared" si="32"/>
        <v>0</v>
      </c>
      <c r="BQ31" s="60"/>
      <c r="BR31" s="60">
        <f t="shared" si="33"/>
        <v>0</v>
      </c>
      <c r="BS31" s="60"/>
      <c r="BT31" s="60">
        <f t="shared" si="34"/>
        <v>0</v>
      </c>
      <c r="BU31" s="60"/>
      <c r="BV31" s="60">
        <f t="shared" si="35"/>
        <v>0</v>
      </c>
      <c r="BW31" s="60"/>
      <c r="BX31" s="102">
        <f t="shared" si="36"/>
        <v>0</v>
      </c>
      <c r="BY31" s="60"/>
      <c r="BZ31" s="66">
        <f t="shared" si="37"/>
        <v>0</v>
      </c>
      <c r="CA31" s="60"/>
      <c r="CB31" s="66">
        <f t="shared" si="38"/>
        <v>0</v>
      </c>
      <c r="CC31" s="60"/>
      <c r="CD31" s="66">
        <f t="shared" si="39"/>
        <v>0</v>
      </c>
      <c r="CE31" s="60"/>
      <c r="CF31" s="66">
        <f t="shared" si="40"/>
        <v>0</v>
      </c>
      <c r="CG31" s="60"/>
      <c r="CH31" s="66">
        <f t="shared" si="10"/>
        <v>0</v>
      </c>
      <c r="CI31" s="66"/>
      <c r="CJ31" s="60"/>
      <c r="CK31" s="66">
        <f t="shared" si="11"/>
        <v>0</v>
      </c>
      <c r="CL31" s="60"/>
      <c r="CM31" s="57" t="s">
        <v>158</v>
      </c>
      <c r="CN31" s="56" t="s">
        <v>261</v>
      </c>
      <c r="CO31" s="296">
        <f t="shared" si="12"/>
        <v>62216538.799999997</v>
      </c>
      <c r="CP31" s="295">
        <f t="shared" si="13"/>
        <v>1</v>
      </c>
      <c r="CQ31" s="295" t="s">
        <v>368</v>
      </c>
      <c r="CR31" s="295"/>
      <c r="CS31" s="295"/>
      <c r="CT31" s="296"/>
      <c r="CU31" s="295"/>
      <c r="CV31" s="295"/>
      <c r="CW31" s="295"/>
      <c r="CX31" s="295"/>
      <c r="CY31" s="296"/>
      <c r="DA31" s="295"/>
      <c r="DB31" s="295"/>
      <c r="DC31" s="295"/>
      <c r="DD31" s="54"/>
      <c r="DE31" s="296"/>
      <c r="DF31" s="70"/>
      <c r="DG31" s="53"/>
      <c r="DH31" s="295"/>
      <c r="DI31" s="296"/>
      <c r="DJ31" s="69"/>
      <c r="DK31" s="296"/>
      <c r="DL31" s="295"/>
      <c r="DM31" s="296"/>
      <c r="DN31" s="295"/>
      <c r="DO31" s="296"/>
      <c r="DP31" s="67"/>
      <c r="DQ31" s="67"/>
    </row>
    <row r="32" spans="1:121" s="55" customFormat="1" ht="61.5" customHeight="1" x14ac:dyDescent="0.25">
      <c r="A32" s="52" t="s">
        <v>367</v>
      </c>
      <c r="B32" s="52">
        <v>2027</v>
      </c>
      <c r="C32" s="59">
        <f>SUBTOTAL(3,$D$15:D32)</f>
        <v>18</v>
      </c>
      <c r="D32" s="64" t="s">
        <v>308</v>
      </c>
      <c r="E32" s="64"/>
      <c r="F32" s="50"/>
      <c r="G32" s="49">
        <v>9041</v>
      </c>
      <c r="H32" s="63" t="s">
        <v>14</v>
      </c>
      <c r="I32" s="177"/>
      <c r="J32" s="202" t="s">
        <v>16</v>
      </c>
      <c r="K32" s="72">
        <v>26157.7</v>
      </c>
      <c r="L32" s="72">
        <v>17500.900000000001</v>
      </c>
      <c r="M32" s="61" t="s">
        <v>288</v>
      </c>
      <c r="N32" s="60">
        <f t="shared" si="0"/>
        <v>49773231.039999999</v>
      </c>
      <c r="O32" s="81">
        <v>0</v>
      </c>
      <c r="P32" s="81">
        <f>N32-O32</f>
        <v>49773231.039999999</v>
      </c>
      <c r="Q32" s="81"/>
      <c r="R32" s="59">
        <f t="shared" si="20"/>
        <v>0</v>
      </c>
      <c r="S32" s="82"/>
      <c r="T32" s="59">
        <f t="shared" si="21"/>
        <v>0</v>
      </c>
      <c r="U32" s="83"/>
      <c r="V32" s="59">
        <f t="shared" si="22"/>
        <v>0</v>
      </c>
      <c r="W32" s="82"/>
      <c r="X32" s="59">
        <f t="shared" si="23"/>
        <v>0</v>
      </c>
      <c r="Y32" s="82"/>
      <c r="Z32" s="59">
        <f t="shared" si="24"/>
        <v>0</v>
      </c>
      <c r="AA32" s="81"/>
      <c r="AB32" s="59">
        <f t="shared" si="25"/>
        <v>0</v>
      </c>
      <c r="AC32" s="60"/>
      <c r="AD32" s="59">
        <f t="shared" si="26"/>
        <v>0</v>
      </c>
      <c r="AE32" s="60"/>
      <c r="AF32" s="59">
        <f t="shared" si="27"/>
        <v>0</v>
      </c>
      <c r="AG32" s="72"/>
      <c r="AH32" s="59">
        <f t="shared" si="28"/>
        <v>0</v>
      </c>
      <c r="AI32" s="85">
        <f>6221653.88*AP32</f>
        <v>49773231.039999999</v>
      </c>
      <c r="AJ32" s="59"/>
      <c r="AK32" s="59"/>
      <c r="AL32" s="59"/>
      <c r="AM32" s="59"/>
      <c r="AN32" s="249" t="s">
        <v>305</v>
      </c>
      <c r="AO32" s="59">
        <f>COUNT(AI32)</f>
        <v>1</v>
      </c>
      <c r="AP32" s="59">
        <f>SUM(LEN(AN32)-LEN(SUBSTITUTE(AN32,",",""))+1)</f>
        <v>8</v>
      </c>
      <c r="AQ32" s="59"/>
      <c r="AR32" s="59"/>
      <c r="AS32" s="59"/>
      <c r="AT32" s="59"/>
      <c r="AU32" s="81"/>
      <c r="AV32" s="81"/>
      <c r="AW32" s="81"/>
      <c r="AX32" s="81"/>
      <c r="AY32" s="59">
        <f t="shared" si="3"/>
        <v>0</v>
      </c>
      <c r="AZ32" s="81"/>
      <c r="BA32" s="81"/>
      <c r="BB32" s="81"/>
      <c r="BC32" s="81"/>
      <c r="BD32" s="59">
        <f t="shared" si="4"/>
        <v>0</v>
      </c>
      <c r="BE32" s="60"/>
      <c r="BF32" s="59">
        <f t="shared" si="5"/>
        <v>0</v>
      </c>
      <c r="BG32" s="59"/>
      <c r="BH32" s="198"/>
      <c r="BI32" s="58">
        <f t="shared" si="6"/>
        <v>0</v>
      </c>
      <c r="BJ32" s="58">
        <f t="shared" si="7"/>
        <v>0</v>
      </c>
      <c r="BK32" s="58">
        <f>IF(BJ32&gt;0,1,0)</f>
        <v>0</v>
      </c>
      <c r="BL32" s="60">
        <f t="shared" si="30"/>
        <v>0</v>
      </c>
      <c r="BM32" s="60"/>
      <c r="BN32" s="60">
        <f t="shared" si="31"/>
        <v>0</v>
      </c>
      <c r="BO32" s="60"/>
      <c r="BP32" s="60">
        <f t="shared" si="32"/>
        <v>0</v>
      </c>
      <c r="BQ32" s="60"/>
      <c r="BR32" s="60">
        <f t="shared" si="33"/>
        <v>0</v>
      </c>
      <c r="BS32" s="60"/>
      <c r="BT32" s="60">
        <f t="shared" si="34"/>
        <v>0</v>
      </c>
      <c r="BU32" s="60"/>
      <c r="BV32" s="60">
        <f t="shared" si="35"/>
        <v>0</v>
      </c>
      <c r="BW32" s="60"/>
      <c r="BX32" s="102">
        <f t="shared" si="36"/>
        <v>0</v>
      </c>
      <c r="BY32" s="60"/>
      <c r="BZ32" s="66">
        <f t="shared" si="37"/>
        <v>0</v>
      </c>
      <c r="CA32" s="60"/>
      <c r="CB32" s="66">
        <f t="shared" si="38"/>
        <v>0</v>
      </c>
      <c r="CC32" s="60"/>
      <c r="CD32" s="66">
        <f t="shared" si="39"/>
        <v>0</v>
      </c>
      <c r="CE32" s="60"/>
      <c r="CF32" s="66">
        <f t="shared" si="40"/>
        <v>0</v>
      </c>
      <c r="CG32" s="60"/>
      <c r="CH32" s="66">
        <f t="shared" si="10"/>
        <v>0</v>
      </c>
      <c r="CI32" s="66"/>
      <c r="CJ32" s="60"/>
      <c r="CK32" s="66">
        <f t="shared" si="11"/>
        <v>0</v>
      </c>
      <c r="CL32" s="60"/>
      <c r="CM32" s="57" t="s">
        <v>158</v>
      </c>
      <c r="CN32" s="56" t="s">
        <v>261</v>
      </c>
      <c r="CO32" s="296">
        <f t="shared" si="12"/>
        <v>49773231.039999999</v>
      </c>
      <c r="CP32" s="295">
        <f t="shared" si="13"/>
        <v>1</v>
      </c>
      <c r="CQ32" s="295" t="s">
        <v>368</v>
      </c>
      <c r="CR32" s="295"/>
      <c r="CS32" s="295"/>
      <c r="CT32" s="296"/>
      <c r="CU32" s="295"/>
      <c r="CV32" s="295"/>
      <c r="CW32" s="295"/>
      <c r="CX32" s="295"/>
      <c r="CY32" s="296"/>
      <c r="DA32" s="295"/>
      <c r="DB32" s="295"/>
      <c r="DC32" s="295"/>
      <c r="DD32" s="54"/>
      <c r="DE32" s="296"/>
      <c r="DF32" s="70"/>
      <c r="DG32" s="53"/>
      <c r="DH32" s="295"/>
      <c r="DI32" s="296"/>
      <c r="DJ32" s="69"/>
      <c r="DK32" s="296"/>
      <c r="DL32" s="295"/>
      <c r="DM32" s="296"/>
      <c r="DN32" s="295"/>
      <c r="DO32" s="296"/>
      <c r="DP32" s="67"/>
      <c r="DQ32" s="67"/>
    </row>
    <row r="33" spans="1:121" s="55" customFormat="1" ht="39" x14ac:dyDescent="0.25">
      <c r="A33" s="52" t="s">
        <v>367</v>
      </c>
      <c r="B33" s="52">
        <v>2027</v>
      </c>
      <c r="C33" s="59">
        <f>SUBTOTAL(3,$D$15:D33)</f>
        <v>19</v>
      </c>
      <c r="D33" s="64" t="s">
        <v>42</v>
      </c>
      <c r="E33" s="64"/>
      <c r="F33" s="50"/>
      <c r="G33" s="49">
        <v>10471</v>
      </c>
      <c r="H33" s="63" t="s">
        <v>9</v>
      </c>
      <c r="I33" s="177" t="s">
        <v>1</v>
      </c>
      <c r="J33" s="202" t="s">
        <v>12</v>
      </c>
      <c r="K33" s="72">
        <v>2779</v>
      </c>
      <c r="L33" s="72">
        <v>2551</v>
      </c>
      <c r="M33" s="61" t="s">
        <v>62</v>
      </c>
      <c r="N33" s="60">
        <f t="shared" si="0"/>
        <v>10992463.08</v>
      </c>
      <c r="O33" s="81">
        <v>0</v>
      </c>
      <c r="P33" s="60">
        <f t="shared" si="19"/>
        <v>10992463.08</v>
      </c>
      <c r="Q33" s="81"/>
      <c r="R33" s="59">
        <f t="shared" si="20"/>
        <v>0</v>
      </c>
      <c r="S33" s="81"/>
      <c r="T33" s="59">
        <f t="shared" si="21"/>
        <v>0</v>
      </c>
      <c r="U33" s="83"/>
      <c r="V33" s="59">
        <f t="shared" si="22"/>
        <v>0</v>
      </c>
      <c r="W33" s="82"/>
      <c r="X33" s="59">
        <f t="shared" si="23"/>
        <v>0</v>
      </c>
      <c r="Y33" s="82"/>
      <c r="Z33" s="59">
        <f t="shared" si="24"/>
        <v>0</v>
      </c>
      <c r="AA33" s="81"/>
      <c r="AB33" s="59">
        <f t="shared" si="25"/>
        <v>0</v>
      </c>
      <c r="AC33" s="60"/>
      <c r="AD33" s="59">
        <f t="shared" si="26"/>
        <v>0</v>
      </c>
      <c r="AE33" s="60"/>
      <c r="AF33" s="59">
        <f t="shared" si="27"/>
        <v>0</v>
      </c>
      <c r="AG33" s="81"/>
      <c r="AH33" s="59">
        <f t="shared" si="28"/>
        <v>0</v>
      </c>
      <c r="AI33" s="59"/>
      <c r="AJ33" s="59"/>
      <c r="AK33" s="59"/>
      <c r="AL33" s="59"/>
      <c r="AM33" s="59"/>
      <c r="AN33" s="57"/>
      <c r="AO33" s="59">
        <f t="shared" si="14"/>
        <v>0</v>
      </c>
      <c r="AP33" s="59"/>
      <c r="AQ33" s="59"/>
      <c r="AR33" s="59"/>
      <c r="AS33" s="59"/>
      <c r="AT33" s="59"/>
      <c r="AU33" s="85"/>
      <c r="AV33" s="85"/>
      <c r="AW33" s="85"/>
      <c r="AX33" s="85"/>
      <c r="AY33" s="59">
        <f t="shared" si="3"/>
        <v>0</v>
      </c>
      <c r="AZ33" s="81">
        <v>10992463.08</v>
      </c>
      <c r="BA33" s="81"/>
      <c r="BB33" s="81"/>
      <c r="BC33" s="81"/>
      <c r="BD33" s="59">
        <f t="shared" si="4"/>
        <v>1</v>
      </c>
      <c r="BE33" s="60"/>
      <c r="BF33" s="59">
        <f t="shared" si="5"/>
        <v>0</v>
      </c>
      <c r="BG33" s="59"/>
      <c r="BH33" s="198">
        <v>0</v>
      </c>
      <c r="BI33" s="58">
        <f t="shared" si="6"/>
        <v>0</v>
      </c>
      <c r="BJ33" s="58">
        <f t="shared" si="7"/>
        <v>0</v>
      </c>
      <c r="BK33" s="58">
        <f t="shared" si="29"/>
        <v>0</v>
      </c>
      <c r="BL33" s="60">
        <f t="shared" si="30"/>
        <v>0</v>
      </c>
      <c r="BM33" s="60"/>
      <c r="BN33" s="60">
        <f t="shared" si="31"/>
        <v>0</v>
      </c>
      <c r="BO33" s="60"/>
      <c r="BP33" s="60">
        <f t="shared" si="32"/>
        <v>0</v>
      </c>
      <c r="BQ33" s="60"/>
      <c r="BR33" s="60">
        <f t="shared" si="33"/>
        <v>0</v>
      </c>
      <c r="BS33" s="60"/>
      <c r="BT33" s="60">
        <f t="shared" si="34"/>
        <v>0</v>
      </c>
      <c r="BU33" s="60"/>
      <c r="BV33" s="60">
        <f t="shared" si="35"/>
        <v>0</v>
      </c>
      <c r="BW33" s="60"/>
      <c r="BX33" s="102">
        <f t="shared" si="36"/>
        <v>0</v>
      </c>
      <c r="BY33" s="60"/>
      <c r="BZ33" s="66">
        <f t="shared" si="37"/>
        <v>0</v>
      </c>
      <c r="CA33" s="60"/>
      <c r="CB33" s="66">
        <f t="shared" si="38"/>
        <v>0</v>
      </c>
      <c r="CC33" s="60"/>
      <c r="CD33" s="66">
        <f t="shared" si="39"/>
        <v>0</v>
      </c>
      <c r="CE33" s="60"/>
      <c r="CF33" s="66">
        <f t="shared" si="40"/>
        <v>0</v>
      </c>
      <c r="CG33" s="60"/>
      <c r="CH33" s="66">
        <f t="shared" si="10"/>
        <v>0</v>
      </c>
      <c r="CI33" s="66"/>
      <c r="CJ33" s="60"/>
      <c r="CK33" s="66">
        <f t="shared" si="11"/>
        <v>0</v>
      </c>
      <c r="CL33" s="60"/>
      <c r="CM33" s="57" t="s">
        <v>158</v>
      </c>
      <c r="CN33" s="56" t="s">
        <v>157</v>
      </c>
      <c r="CO33" s="296">
        <f t="shared" si="12"/>
        <v>10992463.08</v>
      </c>
      <c r="CP33" s="295">
        <f t="shared" si="13"/>
        <v>1</v>
      </c>
      <c r="CQ33" s="295" t="s">
        <v>368</v>
      </c>
      <c r="CR33" s="295"/>
      <c r="CS33" s="295"/>
      <c r="CT33" s="296"/>
      <c r="CU33" s="295"/>
      <c r="CV33" s="295"/>
      <c r="CW33" s="295"/>
      <c r="CX33" s="295"/>
      <c r="CY33" s="296"/>
      <c r="DA33" s="295"/>
      <c r="DB33" s="295"/>
      <c r="DC33" s="295"/>
      <c r="DD33" s="54"/>
      <c r="DE33" s="296"/>
      <c r="DF33" s="70"/>
      <c r="DG33" s="53"/>
      <c r="DH33" s="295"/>
      <c r="DI33" s="296"/>
      <c r="DJ33" s="69"/>
      <c r="DK33" s="296"/>
      <c r="DL33" s="295"/>
      <c r="DM33" s="296"/>
      <c r="DN33" s="295"/>
      <c r="DO33" s="296"/>
      <c r="DP33" s="67"/>
      <c r="DQ33" s="67"/>
    </row>
    <row r="34" spans="1:121" s="55" customFormat="1" ht="39" x14ac:dyDescent="0.25">
      <c r="A34" s="52" t="s">
        <v>367</v>
      </c>
      <c r="B34" s="52">
        <v>2027</v>
      </c>
      <c r="C34" s="59">
        <f>SUBTOTAL(3,$D$15:D34)</f>
        <v>20</v>
      </c>
      <c r="D34" s="64" t="s">
        <v>41</v>
      </c>
      <c r="E34" s="64"/>
      <c r="F34" s="50"/>
      <c r="G34" s="49">
        <v>10477</v>
      </c>
      <c r="H34" s="63" t="s">
        <v>9</v>
      </c>
      <c r="I34" s="177" t="s">
        <v>1</v>
      </c>
      <c r="J34" s="202" t="s">
        <v>12</v>
      </c>
      <c r="K34" s="72">
        <v>4742.2</v>
      </c>
      <c r="L34" s="72">
        <v>4378.2</v>
      </c>
      <c r="M34" s="61" t="s">
        <v>74</v>
      </c>
      <c r="N34" s="60">
        <f t="shared" si="0"/>
        <v>42162153.560000002</v>
      </c>
      <c r="O34" s="81">
        <v>0</v>
      </c>
      <c r="P34" s="60">
        <f t="shared" si="19"/>
        <v>42162153.560000002</v>
      </c>
      <c r="Q34" s="81"/>
      <c r="R34" s="59">
        <f t="shared" si="20"/>
        <v>0</v>
      </c>
      <c r="S34" s="81">
        <v>28917266.710000001</v>
      </c>
      <c r="T34" s="59">
        <f t="shared" si="21"/>
        <v>1</v>
      </c>
      <c r="U34" s="83"/>
      <c r="V34" s="59">
        <f t="shared" si="22"/>
        <v>0</v>
      </c>
      <c r="W34" s="82">
        <v>5788418.2199999997</v>
      </c>
      <c r="X34" s="59">
        <f t="shared" si="23"/>
        <v>1</v>
      </c>
      <c r="Y34" s="82">
        <v>4704463.46</v>
      </c>
      <c r="Z34" s="59">
        <f t="shared" si="24"/>
        <v>1</v>
      </c>
      <c r="AA34" s="81">
        <v>2752005.17</v>
      </c>
      <c r="AB34" s="59">
        <f t="shared" si="25"/>
        <v>1</v>
      </c>
      <c r="AC34" s="60"/>
      <c r="AD34" s="59">
        <f t="shared" si="26"/>
        <v>0</v>
      </c>
      <c r="AE34" s="60"/>
      <c r="AF34" s="59">
        <f t="shared" si="27"/>
        <v>0</v>
      </c>
      <c r="AG34" s="81"/>
      <c r="AH34" s="59">
        <f t="shared" si="28"/>
        <v>0</v>
      </c>
      <c r="AI34" s="59"/>
      <c r="AJ34" s="59"/>
      <c r="AK34" s="59"/>
      <c r="AL34" s="59"/>
      <c r="AM34" s="59"/>
      <c r="AN34" s="57"/>
      <c r="AO34" s="59">
        <f t="shared" si="14"/>
        <v>0</v>
      </c>
      <c r="AP34" s="59"/>
      <c r="AQ34" s="59"/>
      <c r="AR34" s="59"/>
      <c r="AS34" s="59"/>
      <c r="AT34" s="59"/>
      <c r="AU34" s="85"/>
      <c r="AV34" s="85"/>
      <c r="AW34" s="85"/>
      <c r="AX34" s="85"/>
      <c r="AY34" s="59">
        <f t="shared" si="3"/>
        <v>0</v>
      </c>
      <c r="AZ34" s="81"/>
      <c r="BA34" s="81"/>
      <c r="BB34" s="81"/>
      <c r="BC34" s="81"/>
      <c r="BD34" s="59">
        <f t="shared" si="4"/>
        <v>0</v>
      </c>
      <c r="BE34" s="60"/>
      <c r="BF34" s="59">
        <f t="shared" si="5"/>
        <v>0</v>
      </c>
      <c r="BG34" s="59"/>
      <c r="BH34" s="198">
        <v>0</v>
      </c>
      <c r="BI34" s="58">
        <f t="shared" si="6"/>
        <v>0</v>
      </c>
      <c r="BJ34" s="58">
        <f t="shared" si="7"/>
        <v>0</v>
      </c>
      <c r="BK34" s="58">
        <f t="shared" si="29"/>
        <v>0</v>
      </c>
      <c r="BL34" s="60">
        <f t="shared" si="30"/>
        <v>0</v>
      </c>
      <c r="BM34" s="60"/>
      <c r="BN34" s="60">
        <f t="shared" si="31"/>
        <v>0</v>
      </c>
      <c r="BO34" s="60"/>
      <c r="BP34" s="60">
        <f t="shared" si="32"/>
        <v>0</v>
      </c>
      <c r="BQ34" s="60"/>
      <c r="BR34" s="60">
        <f t="shared" si="33"/>
        <v>0</v>
      </c>
      <c r="BS34" s="60"/>
      <c r="BT34" s="60">
        <f t="shared" si="34"/>
        <v>0</v>
      </c>
      <c r="BU34" s="60"/>
      <c r="BV34" s="60">
        <f t="shared" si="35"/>
        <v>0</v>
      </c>
      <c r="BW34" s="60"/>
      <c r="BX34" s="102">
        <f t="shared" si="36"/>
        <v>0</v>
      </c>
      <c r="BY34" s="60"/>
      <c r="BZ34" s="66">
        <f t="shared" si="37"/>
        <v>0</v>
      </c>
      <c r="CA34" s="60"/>
      <c r="CB34" s="66">
        <f t="shared" si="38"/>
        <v>0</v>
      </c>
      <c r="CC34" s="60"/>
      <c r="CD34" s="66">
        <f t="shared" si="39"/>
        <v>0</v>
      </c>
      <c r="CE34" s="60"/>
      <c r="CF34" s="66">
        <f t="shared" si="40"/>
        <v>0</v>
      </c>
      <c r="CG34" s="60"/>
      <c r="CH34" s="66">
        <f t="shared" si="10"/>
        <v>0</v>
      </c>
      <c r="CI34" s="66"/>
      <c r="CJ34" s="60"/>
      <c r="CK34" s="66">
        <f t="shared" si="11"/>
        <v>0</v>
      </c>
      <c r="CL34" s="60"/>
      <c r="CM34" s="57" t="s">
        <v>158</v>
      </c>
      <c r="CN34" s="56" t="s">
        <v>157</v>
      </c>
      <c r="CO34" s="296">
        <f t="shared" si="12"/>
        <v>42162153.560000002</v>
      </c>
      <c r="CP34" s="295">
        <f t="shared" si="13"/>
        <v>1</v>
      </c>
      <c r="CQ34" s="295" t="s">
        <v>368</v>
      </c>
      <c r="CR34" s="295"/>
      <c r="CS34" s="295"/>
      <c r="CT34" s="296"/>
      <c r="CU34" s="295"/>
      <c r="CV34" s="295"/>
      <c r="CW34" s="295"/>
      <c r="CX34" s="295"/>
      <c r="CY34" s="296"/>
      <c r="DA34" s="295"/>
      <c r="DB34" s="295"/>
      <c r="DC34" s="295"/>
      <c r="DD34" s="54"/>
      <c r="DE34" s="296"/>
      <c r="DF34" s="70"/>
      <c r="DG34" s="53"/>
      <c r="DH34" s="295"/>
      <c r="DI34" s="296"/>
      <c r="DJ34" s="69"/>
      <c r="DK34" s="296"/>
      <c r="DL34" s="295"/>
      <c r="DM34" s="296"/>
      <c r="DN34" s="295"/>
      <c r="DO34" s="296"/>
      <c r="DP34" s="67"/>
      <c r="DQ34" s="67"/>
    </row>
    <row r="35" spans="1:121" s="55" customFormat="1" ht="39" x14ac:dyDescent="0.25">
      <c r="A35" s="52" t="s">
        <v>367</v>
      </c>
      <c r="B35" s="52">
        <v>2027</v>
      </c>
      <c r="C35" s="59">
        <f>SUBTOTAL(3,$D$15:D35)</f>
        <v>21</v>
      </c>
      <c r="D35" s="64" t="s">
        <v>40</v>
      </c>
      <c r="E35" s="64"/>
      <c r="F35" s="50"/>
      <c r="G35" s="49">
        <v>10480</v>
      </c>
      <c r="H35" s="63" t="s">
        <v>9</v>
      </c>
      <c r="I35" s="177" t="s">
        <v>1</v>
      </c>
      <c r="J35" s="202" t="s">
        <v>12</v>
      </c>
      <c r="K35" s="72">
        <v>6794.4</v>
      </c>
      <c r="L35" s="72">
        <v>6213.4</v>
      </c>
      <c r="M35" s="61" t="s">
        <v>152</v>
      </c>
      <c r="N35" s="60">
        <f t="shared" si="0"/>
        <v>59835166.269999996</v>
      </c>
      <c r="O35" s="81">
        <v>0</v>
      </c>
      <c r="P35" s="60">
        <f t="shared" si="19"/>
        <v>59835166.269999996</v>
      </c>
      <c r="Q35" s="81"/>
      <c r="R35" s="59">
        <f t="shared" si="20"/>
        <v>0</v>
      </c>
      <c r="S35" s="81">
        <v>41038450.719999999</v>
      </c>
      <c r="T35" s="59">
        <f t="shared" si="21"/>
        <v>1</v>
      </c>
      <c r="U35" s="83"/>
      <c r="V35" s="59">
        <f t="shared" si="22"/>
        <v>0</v>
      </c>
      <c r="W35" s="82">
        <v>8214736.1399999997</v>
      </c>
      <c r="X35" s="59">
        <f t="shared" si="23"/>
        <v>1</v>
      </c>
      <c r="Y35" s="82">
        <v>6676422.5700000003</v>
      </c>
      <c r="Z35" s="59">
        <f t="shared" si="24"/>
        <v>1</v>
      </c>
      <c r="AA35" s="81">
        <v>3905556.84</v>
      </c>
      <c r="AB35" s="59">
        <f t="shared" si="25"/>
        <v>1</v>
      </c>
      <c r="AC35" s="60"/>
      <c r="AD35" s="59">
        <f t="shared" si="26"/>
        <v>0</v>
      </c>
      <c r="AE35" s="60"/>
      <c r="AF35" s="59">
        <f t="shared" si="27"/>
        <v>0</v>
      </c>
      <c r="AG35" s="81"/>
      <c r="AH35" s="59">
        <f t="shared" si="28"/>
        <v>0</v>
      </c>
      <c r="AI35" s="59"/>
      <c r="AJ35" s="59"/>
      <c r="AK35" s="59"/>
      <c r="AL35" s="59"/>
      <c r="AM35" s="59"/>
      <c r="AN35" s="57"/>
      <c r="AO35" s="59">
        <f t="shared" si="14"/>
        <v>0</v>
      </c>
      <c r="AP35" s="59"/>
      <c r="AQ35" s="59"/>
      <c r="AR35" s="59"/>
      <c r="AS35" s="59"/>
      <c r="AT35" s="59"/>
      <c r="AU35" s="85"/>
      <c r="AV35" s="85"/>
      <c r="AW35" s="85"/>
      <c r="AX35" s="85"/>
      <c r="AY35" s="59">
        <f t="shared" si="3"/>
        <v>0</v>
      </c>
      <c r="AZ35" s="81"/>
      <c r="BA35" s="81"/>
      <c r="BB35" s="81"/>
      <c r="BC35" s="81"/>
      <c r="BD35" s="59">
        <f t="shared" si="4"/>
        <v>0</v>
      </c>
      <c r="BE35" s="60"/>
      <c r="BF35" s="59">
        <f t="shared" si="5"/>
        <v>0</v>
      </c>
      <c r="BG35" s="59"/>
      <c r="BH35" s="198">
        <v>0</v>
      </c>
      <c r="BI35" s="58">
        <f t="shared" si="6"/>
        <v>0</v>
      </c>
      <c r="BJ35" s="58">
        <f t="shared" si="7"/>
        <v>0</v>
      </c>
      <c r="BK35" s="58">
        <f t="shared" si="29"/>
        <v>0</v>
      </c>
      <c r="BL35" s="60">
        <f t="shared" si="30"/>
        <v>0</v>
      </c>
      <c r="BM35" s="60"/>
      <c r="BN35" s="60">
        <f t="shared" si="31"/>
        <v>0</v>
      </c>
      <c r="BO35" s="60"/>
      <c r="BP35" s="60">
        <f t="shared" si="32"/>
        <v>0</v>
      </c>
      <c r="BQ35" s="60"/>
      <c r="BR35" s="60">
        <f t="shared" si="33"/>
        <v>0</v>
      </c>
      <c r="BS35" s="60"/>
      <c r="BT35" s="60">
        <f t="shared" si="34"/>
        <v>0</v>
      </c>
      <c r="BU35" s="60"/>
      <c r="BV35" s="60">
        <f t="shared" si="35"/>
        <v>0</v>
      </c>
      <c r="BW35" s="60"/>
      <c r="BX35" s="102">
        <f t="shared" si="36"/>
        <v>0</v>
      </c>
      <c r="BY35" s="60"/>
      <c r="BZ35" s="66">
        <f t="shared" si="37"/>
        <v>0</v>
      </c>
      <c r="CA35" s="60"/>
      <c r="CB35" s="66">
        <f t="shared" si="38"/>
        <v>0</v>
      </c>
      <c r="CC35" s="60"/>
      <c r="CD35" s="66">
        <f t="shared" si="39"/>
        <v>0</v>
      </c>
      <c r="CE35" s="60"/>
      <c r="CF35" s="66">
        <f t="shared" si="40"/>
        <v>0</v>
      </c>
      <c r="CG35" s="60"/>
      <c r="CH35" s="66">
        <f t="shared" si="10"/>
        <v>0</v>
      </c>
      <c r="CI35" s="66"/>
      <c r="CJ35" s="60"/>
      <c r="CK35" s="66">
        <f t="shared" si="11"/>
        <v>0</v>
      </c>
      <c r="CL35" s="60"/>
      <c r="CM35" s="57" t="s">
        <v>158</v>
      </c>
      <c r="CN35" s="56" t="s">
        <v>157</v>
      </c>
      <c r="CO35" s="296">
        <f t="shared" si="12"/>
        <v>59835166.269999996</v>
      </c>
      <c r="CP35" s="295">
        <f t="shared" si="13"/>
        <v>1</v>
      </c>
      <c r="CQ35" s="295" t="s">
        <v>368</v>
      </c>
      <c r="CR35" s="295"/>
      <c r="CS35" s="295"/>
      <c r="CT35" s="296"/>
      <c r="CU35" s="295"/>
      <c r="CV35" s="295"/>
      <c r="CW35" s="295"/>
      <c r="CX35" s="295"/>
      <c r="CY35" s="296"/>
      <c r="DA35" s="295"/>
      <c r="DB35" s="295"/>
      <c r="DC35" s="295"/>
      <c r="DD35" s="54"/>
      <c r="DE35" s="296"/>
      <c r="DF35" s="70"/>
      <c r="DG35" s="53"/>
      <c r="DH35" s="295"/>
      <c r="DI35" s="296"/>
      <c r="DJ35" s="69"/>
      <c r="DK35" s="296"/>
      <c r="DL35" s="295"/>
      <c r="DM35" s="296"/>
      <c r="DN35" s="295"/>
      <c r="DO35" s="296"/>
      <c r="DP35" s="67"/>
      <c r="DQ35" s="67"/>
    </row>
    <row r="36" spans="1:121" s="55" customFormat="1" ht="39" x14ac:dyDescent="0.25">
      <c r="A36" s="52" t="s">
        <v>367</v>
      </c>
      <c r="B36" s="52">
        <v>2027</v>
      </c>
      <c r="C36" s="59">
        <f>SUBTOTAL(3,$D$15:D36)</f>
        <v>22</v>
      </c>
      <c r="D36" s="64" t="s">
        <v>39</v>
      </c>
      <c r="E36" s="64"/>
      <c r="F36" s="50"/>
      <c r="G36" s="49">
        <v>10517</v>
      </c>
      <c r="H36" s="63" t="s">
        <v>9</v>
      </c>
      <c r="I36" s="177" t="s">
        <v>1</v>
      </c>
      <c r="J36" s="202" t="s">
        <v>5</v>
      </c>
      <c r="K36" s="72">
        <v>6574.2</v>
      </c>
      <c r="L36" s="72">
        <v>6002.2</v>
      </c>
      <c r="M36" s="61" t="s">
        <v>146</v>
      </c>
      <c r="N36" s="60">
        <f t="shared" si="0"/>
        <v>57802746.57</v>
      </c>
      <c r="O36" s="81">
        <v>0</v>
      </c>
      <c r="P36" s="60">
        <f t="shared" si="19"/>
        <v>57802746.57</v>
      </c>
      <c r="Q36" s="81"/>
      <c r="R36" s="59">
        <f t="shared" si="20"/>
        <v>0</v>
      </c>
      <c r="S36" s="81">
        <v>37751857.270000003</v>
      </c>
      <c r="T36" s="59">
        <f t="shared" si="21"/>
        <v>1</v>
      </c>
      <c r="U36" s="83"/>
      <c r="V36" s="59">
        <f t="shared" si="22"/>
        <v>0</v>
      </c>
      <c r="W36" s="82">
        <v>9648416.4600000009</v>
      </c>
      <c r="X36" s="59">
        <f t="shared" si="23"/>
        <v>1</v>
      </c>
      <c r="Y36" s="82">
        <v>5488711.79</v>
      </c>
      <c r="Z36" s="59">
        <f t="shared" si="24"/>
        <v>1</v>
      </c>
      <c r="AA36" s="81">
        <v>4913761.05</v>
      </c>
      <c r="AB36" s="59">
        <f t="shared" si="25"/>
        <v>1</v>
      </c>
      <c r="AC36" s="60"/>
      <c r="AD36" s="59">
        <f t="shared" si="26"/>
        <v>0</v>
      </c>
      <c r="AE36" s="60"/>
      <c r="AF36" s="59">
        <f t="shared" si="27"/>
        <v>0</v>
      </c>
      <c r="AG36" s="81"/>
      <c r="AH36" s="59">
        <f t="shared" si="28"/>
        <v>0</v>
      </c>
      <c r="AI36" s="59"/>
      <c r="AJ36" s="59"/>
      <c r="AK36" s="59"/>
      <c r="AL36" s="59"/>
      <c r="AM36" s="59"/>
      <c r="AN36" s="57"/>
      <c r="AO36" s="59">
        <f t="shared" si="14"/>
        <v>0</v>
      </c>
      <c r="AP36" s="59"/>
      <c r="AQ36" s="59"/>
      <c r="AR36" s="59"/>
      <c r="AS36" s="59"/>
      <c r="AT36" s="59"/>
      <c r="AU36" s="85"/>
      <c r="AV36" s="85"/>
      <c r="AW36" s="85"/>
      <c r="AX36" s="85"/>
      <c r="AY36" s="59">
        <f t="shared" si="3"/>
        <v>0</v>
      </c>
      <c r="AZ36" s="81"/>
      <c r="BA36" s="81"/>
      <c r="BB36" s="81"/>
      <c r="BC36" s="81"/>
      <c r="BD36" s="59">
        <f t="shared" si="4"/>
        <v>0</v>
      </c>
      <c r="BE36" s="60"/>
      <c r="BF36" s="59">
        <f t="shared" si="5"/>
        <v>0</v>
      </c>
      <c r="BG36" s="59"/>
      <c r="BH36" s="198">
        <v>0</v>
      </c>
      <c r="BI36" s="58">
        <f t="shared" si="6"/>
        <v>0</v>
      </c>
      <c r="BJ36" s="58">
        <f t="shared" si="7"/>
        <v>0</v>
      </c>
      <c r="BK36" s="58">
        <f t="shared" si="29"/>
        <v>0</v>
      </c>
      <c r="BL36" s="60">
        <f t="shared" si="30"/>
        <v>0</v>
      </c>
      <c r="BM36" s="60"/>
      <c r="BN36" s="60">
        <f t="shared" si="31"/>
        <v>0</v>
      </c>
      <c r="BO36" s="60"/>
      <c r="BP36" s="60">
        <f t="shared" si="32"/>
        <v>0</v>
      </c>
      <c r="BQ36" s="60"/>
      <c r="BR36" s="60">
        <f t="shared" si="33"/>
        <v>0</v>
      </c>
      <c r="BS36" s="60"/>
      <c r="BT36" s="60">
        <f t="shared" si="34"/>
        <v>0</v>
      </c>
      <c r="BU36" s="60"/>
      <c r="BV36" s="60">
        <f t="shared" si="35"/>
        <v>0</v>
      </c>
      <c r="BW36" s="60"/>
      <c r="BX36" s="102">
        <f t="shared" si="36"/>
        <v>0</v>
      </c>
      <c r="BY36" s="60"/>
      <c r="BZ36" s="66">
        <f t="shared" si="37"/>
        <v>0</v>
      </c>
      <c r="CA36" s="60"/>
      <c r="CB36" s="66">
        <f t="shared" si="38"/>
        <v>0</v>
      </c>
      <c r="CC36" s="60"/>
      <c r="CD36" s="66">
        <f t="shared" si="39"/>
        <v>0</v>
      </c>
      <c r="CE36" s="60"/>
      <c r="CF36" s="66">
        <f t="shared" si="40"/>
        <v>0</v>
      </c>
      <c r="CG36" s="60"/>
      <c r="CH36" s="66">
        <f t="shared" si="10"/>
        <v>0</v>
      </c>
      <c r="CI36" s="66"/>
      <c r="CJ36" s="60"/>
      <c r="CK36" s="66">
        <f t="shared" si="11"/>
        <v>0</v>
      </c>
      <c r="CL36" s="60"/>
      <c r="CM36" s="57" t="s">
        <v>158</v>
      </c>
      <c r="CN36" s="56" t="s">
        <v>157</v>
      </c>
      <c r="CO36" s="296">
        <f t="shared" si="12"/>
        <v>57802746.57</v>
      </c>
      <c r="CP36" s="295">
        <f t="shared" si="13"/>
        <v>1</v>
      </c>
      <c r="CQ36" s="295" t="s">
        <v>368</v>
      </c>
      <c r="CR36" s="295"/>
      <c r="CS36" s="295"/>
      <c r="CT36" s="296"/>
      <c r="CU36" s="295"/>
      <c r="CV36" s="295"/>
      <c r="CW36" s="295"/>
      <c r="CX36" s="295"/>
      <c r="CY36" s="296"/>
      <c r="DA36" s="295"/>
      <c r="DB36" s="295"/>
      <c r="DC36" s="295"/>
      <c r="DD36" s="54"/>
      <c r="DE36" s="296"/>
      <c r="DF36" s="70"/>
      <c r="DG36" s="53"/>
      <c r="DH36" s="295"/>
      <c r="DI36" s="296"/>
      <c r="DJ36" s="69"/>
      <c r="DK36" s="296"/>
      <c r="DL36" s="295"/>
      <c r="DM36" s="296"/>
      <c r="DN36" s="295"/>
      <c r="DO36" s="296"/>
      <c r="DP36" s="67"/>
      <c r="DQ36" s="67"/>
    </row>
    <row r="37" spans="1:121" s="55" customFormat="1" ht="39" x14ac:dyDescent="0.25">
      <c r="A37" s="52" t="s">
        <v>367</v>
      </c>
      <c r="B37" s="52">
        <v>2027</v>
      </c>
      <c r="C37" s="59">
        <f>SUBTOTAL(3,$D$15:D37)</f>
        <v>23</v>
      </c>
      <c r="D37" s="64" t="s">
        <v>310</v>
      </c>
      <c r="E37" s="64"/>
      <c r="F37" s="50"/>
      <c r="G37" s="49">
        <v>11578</v>
      </c>
      <c r="H37" s="63" t="s">
        <v>17</v>
      </c>
      <c r="I37" s="177"/>
      <c r="J37" s="202" t="s">
        <v>13</v>
      </c>
      <c r="K37" s="72">
        <v>6025.8</v>
      </c>
      <c r="L37" s="72">
        <v>6025.8</v>
      </c>
      <c r="M37" s="61" t="s">
        <v>288</v>
      </c>
      <c r="N37" s="60">
        <f t="shared" si="0"/>
        <v>19174961.640000001</v>
      </c>
      <c r="O37" s="81">
        <v>0</v>
      </c>
      <c r="P37" s="81">
        <f t="shared" si="19"/>
        <v>19174961.640000001</v>
      </c>
      <c r="Q37" s="81"/>
      <c r="R37" s="59">
        <f t="shared" si="20"/>
        <v>0</v>
      </c>
      <c r="S37" s="82"/>
      <c r="T37" s="59">
        <f t="shared" si="21"/>
        <v>0</v>
      </c>
      <c r="U37" s="83"/>
      <c r="V37" s="59">
        <f t="shared" si="22"/>
        <v>0</v>
      </c>
      <c r="W37" s="82"/>
      <c r="X37" s="59">
        <f t="shared" si="23"/>
        <v>0</v>
      </c>
      <c r="Y37" s="82"/>
      <c r="Z37" s="59">
        <f t="shared" si="24"/>
        <v>0</v>
      </c>
      <c r="AA37" s="81"/>
      <c r="AB37" s="59">
        <f t="shared" si="25"/>
        <v>0</v>
      </c>
      <c r="AC37" s="60"/>
      <c r="AD37" s="59">
        <f t="shared" si="26"/>
        <v>0</v>
      </c>
      <c r="AE37" s="60"/>
      <c r="AF37" s="59">
        <f t="shared" si="27"/>
        <v>0</v>
      </c>
      <c r="AG37" s="72"/>
      <c r="AH37" s="59">
        <f t="shared" si="28"/>
        <v>0</v>
      </c>
      <c r="AI37" s="85">
        <f>6221653.88*AP37</f>
        <v>18664961.640000001</v>
      </c>
      <c r="AJ37" s="59"/>
      <c r="AK37" s="59"/>
      <c r="AL37" s="59"/>
      <c r="AM37" s="59"/>
      <c r="AN37" s="249" t="s">
        <v>313</v>
      </c>
      <c r="AO37" s="59">
        <f t="shared" si="14"/>
        <v>1</v>
      </c>
      <c r="AP37" s="59">
        <f>SUM(LEN(AN37)-LEN(SUBSTITUTE(AN37,",",""))+1)</f>
        <v>3</v>
      </c>
      <c r="AQ37" s="59"/>
      <c r="AR37" s="59"/>
      <c r="AS37" s="59"/>
      <c r="AT37" s="59"/>
      <c r="AU37" s="81"/>
      <c r="AV37" s="81"/>
      <c r="AW37" s="81"/>
      <c r="AX37" s="81"/>
      <c r="AY37" s="59">
        <f t="shared" si="3"/>
        <v>0</v>
      </c>
      <c r="AZ37" s="81"/>
      <c r="BA37" s="81"/>
      <c r="BB37" s="81"/>
      <c r="BC37" s="81"/>
      <c r="BD37" s="59">
        <f t="shared" si="4"/>
        <v>0</v>
      </c>
      <c r="BE37" s="60"/>
      <c r="BF37" s="59">
        <f t="shared" si="5"/>
        <v>0</v>
      </c>
      <c r="BG37" s="59"/>
      <c r="BH37" s="198"/>
      <c r="BI37" s="58">
        <f t="shared" si="6"/>
        <v>510000</v>
      </c>
      <c r="BJ37" s="58">
        <f t="shared" si="7"/>
        <v>1</v>
      </c>
      <c r="BK37" s="58">
        <f t="shared" si="29"/>
        <v>1</v>
      </c>
      <c r="BL37" s="60">
        <f t="shared" si="30"/>
        <v>0</v>
      </c>
      <c r="BM37" s="60"/>
      <c r="BN37" s="60">
        <f t="shared" si="31"/>
        <v>0</v>
      </c>
      <c r="BO37" s="60"/>
      <c r="BP37" s="60">
        <f t="shared" si="32"/>
        <v>0</v>
      </c>
      <c r="BQ37" s="60"/>
      <c r="BR37" s="60">
        <f t="shared" si="33"/>
        <v>0</v>
      </c>
      <c r="BS37" s="60"/>
      <c r="BT37" s="60">
        <f t="shared" si="34"/>
        <v>0</v>
      </c>
      <c r="BU37" s="60"/>
      <c r="BV37" s="60">
        <f t="shared" si="35"/>
        <v>0</v>
      </c>
      <c r="BW37" s="60"/>
      <c r="BX37" s="102">
        <f t="shared" si="36"/>
        <v>0</v>
      </c>
      <c r="BY37" s="60"/>
      <c r="BZ37" s="66">
        <f t="shared" si="37"/>
        <v>0</v>
      </c>
      <c r="CA37" s="60"/>
      <c r="CB37" s="66">
        <f t="shared" si="38"/>
        <v>0</v>
      </c>
      <c r="CC37" s="60"/>
      <c r="CD37" s="66">
        <f t="shared" si="39"/>
        <v>0</v>
      </c>
      <c r="CE37" s="60"/>
      <c r="CF37" s="66">
        <f t="shared" si="40"/>
        <v>0</v>
      </c>
      <c r="CG37" s="60"/>
      <c r="CH37" s="66">
        <f t="shared" si="10"/>
        <v>1</v>
      </c>
      <c r="CI37" s="66"/>
      <c r="CJ37" s="60">
        <v>510000</v>
      </c>
      <c r="CK37" s="66">
        <f t="shared" si="11"/>
        <v>0</v>
      </c>
      <c r="CL37" s="60"/>
      <c r="CM37" s="57" t="s">
        <v>158</v>
      </c>
      <c r="CN37" s="56" t="s">
        <v>157</v>
      </c>
      <c r="CO37" s="296">
        <f t="shared" si="12"/>
        <v>18664961.640000001</v>
      </c>
      <c r="CP37" s="295">
        <f t="shared" si="13"/>
        <v>1</v>
      </c>
      <c r="CQ37" s="295" t="s">
        <v>368</v>
      </c>
      <c r="CR37" s="295"/>
      <c r="CS37" s="295"/>
      <c r="CT37" s="296"/>
      <c r="CU37" s="295"/>
      <c r="CV37" s="295"/>
      <c r="CW37" s="295"/>
      <c r="CX37" s="295"/>
      <c r="CY37" s="296"/>
      <c r="DA37" s="295"/>
      <c r="DB37" s="295"/>
      <c r="DC37" s="295"/>
      <c r="DD37" s="54"/>
      <c r="DE37" s="296"/>
      <c r="DF37" s="70"/>
      <c r="DG37" s="53"/>
      <c r="DH37" s="295"/>
      <c r="DI37" s="296"/>
      <c r="DJ37" s="69"/>
      <c r="DK37" s="296"/>
      <c r="DL37" s="295"/>
      <c r="DM37" s="296"/>
      <c r="DN37" s="295"/>
      <c r="DO37" s="296"/>
      <c r="DP37" s="67"/>
      <c r="DQ37" s="67"/>
    </row>
    <row r="38" spans="1:121" s="55" customFormat="1" ht="39" x14ac:dyDescent="0.25">
      <c r="A38" s="52" t="s">
        <v>367</v>
      </c>
      <c r="B38" s="52">
        <v>2027</v>
      </c>
      <c r="C38" s="59">
        <f>SUBTOTAL(3,$D$15:D38)</f>
        <v>24</v>
      </c>
      <c r="D38" s="64" t="s">
        <v>311</v>
      </c>
      <c r="E38" s="64"/>
      <c r="F38" s="50"/>
      <c r="G38" s="49">
        <v>11580</v>
      </c>
      <c r="H38" s="63" t="s">
        <v>17</v>
      </c>
      <c r="I38" s="177"/>
      <c r="J38" s="202" t="s">
        <v>13</v>
      </c>
      <c r="K38" s="72">
        <v>6760.4</v>
      </c>
      <c r="L38" s="72">
        <v>6159.4</v>
      </c>
      <c r="M38" s="61" t="s">
        <v>288</v>
      </c>
      <c r="N38" s="60">
        <f t="shared" si="0"/>
        <v>36192952.68</v>
      </c>
      <c r="O38" s="81">
        <v>0</v>
      </c>
      <c r="P38" s="81">
        <f t="shared" si="19"/>
        <v>36192952.68</v>
      </c>
      <c r="Q38" s="81"/>
      <c r="R38" s="59">
        <f t="shared" si="20"/>
        <v>0</v>
      </c>
      <c r="S38" s="82"/>
      <c r="T38" s="59">
        <f t="shared" si="21"/>
        <v>0</v>
      </c>
      <c r="U38" s="83"/>
      <c r="V38" s="59">
        <f t="shared" si="22"/>
        <v>0</v>
      </c>
      <c r="W38" s="82"/>
      <c r="X38" s="59">
        <f t="shared" si="23"/>
        <v>0</v>
      </c>
      <c r="Y38" s="82"/>
      <c r="Z38" s="59">
        <f t="shared" si="24"/>
        <v>0</v>
      </c>
      <c r="AA38" s="81"/>
      <c r="AB38" s="59">
        <f t="shared" si="25"/>
        <v>0</v>
      </c>
      <c r="AC38" s="60"/>
      <c r="AD38" s="59">
        <f t="shared" si="26"/>
        <v>0</v>
      </c>
      <c r="AE38" s="60">
        <v>17017991.039999999</v>
      </c>
      <c r="AF38" s="59">
        <f t="shared" si="27"/>
        <v>1</v>
      </c>
      <c r="AG38" s="72"/>
      <c r="AH38" s="59">
        <f t="shared" si="28"/>
        <v>0</v>
      </c>
      <c r="AI38" s="85">
        <f>6221653.88*AP38</f>
        <v>18664961.640000001</v>
      </c>
      <c r="AJ38" s="59"/>
      <c r="AK38" s="59"/>
      <c r="AL38" s="59"/>
      <c r="AM38" s="59"/>
      <c r="AN38" s="249" t="s">
        <v>312</v>
      </c>
      <c r="AO38" s="59">
        <f t="shared" si="14"/>
        <v>1</v>
      </c>
      <c r="AP38" s="59">
        <f>SUM(LEN(AN38)-LEN(SUBSTITUTE(AN38,",",""))+1)</f>
        <v>3</v>
      </c>
      <c r="AQ38" s="59"/>
      <c r="AR38" s="59"/>
      <c r="AS38" s="59"/>
      <c r="AT38" s="59"/>
      <c r="AU38" s="81"/>
      <c r="AV38" s="81"/>
      <c r="AW38" s="81"/>
      <c r="AX38" s="81"/>
      <c r="AY38" s="59">
        <f t="shared" si="3"/>
        <v>0</v>
      </c>
      <c r="AZ38" s="81"/>
      <c r="BA38" s="81"/>
      <c r="BB38" s="81"/>
      <c r="BC38" s="81"/>
      <c r="BD38" s="59">
        <f t="shared" si="4"/>
        <v>0</v>
      </c>
      <c r="BE38" s="60"/>
      <c r="BF38" s="59">
        <f t="shared" si="5"/>
        <v>0</v>
      </c>
      <c r="BG38" s="59"/>
      <c r="BH38" s="198"/>
      <c r="BI38" s="58">
        <f t="shared" si="6"/>
        <v>510000</v>
      </c>
      <c r="BJ38" s="58">
        <f t="shared" si="7"/>
        <v>1</v>
      </c>
      <c r="BK38" s="58">
        <f t="shared" si="29"/>
        <v>1</v>
      </c>
      <c r="BL38" s="60">
        <f t="shared" si="30"/>
        <v>0</v>
      </c>
      <c r="BM38" s="60"/>
      <c r="BN38" s="60">
        <f t="shared" si="31"/>
        <v>0</v>
      </c>
      <c r="BO38" s="60"/>
      <c r="BP38" s="60">
        <f t="shared" si="32"/>
        <v>0</v>
      </c>
      <c r="BQ38" s="60"/>
      <c r="BR38" s="60">
        <f t="shared" si="33"/>
        <v>0</v>
      </c>
      <c r="BS38" s="60"/>
      <c r="BT38" s="60">
        <f t="shared" si="34"/>
        <v>0</v>
      </c>
      <c r="BU38" s="60"/>
      <c r="BV38" s="60">
        <f t="shared" si="35"/>
        <v>0</v>
      </c>
      <c r="BW38" s="60"/>
      <c r="BX38" s="102">
        <f t="shared" si="36"/>
        <v>0</v>
      </c>
      <c r="BY38" s="60"/>
      <c r="BZ38" s="66">
        <f t="shared" si="37"/>
        <v>0</v>
      </c>
      <c r="CA38" s="60"/>
      <c r="CB38" s="66">
        <f t="shared" si="38"/>
        <v>0</v>
      </c>
      <c r="CC38" s="60"/>
      <c r="CD38" s="66">
        <f t="shared" si="39"/>
        <v>0</v>
      </c>
      <c r="CE38" s="60"/>
      <c r="CF38" s="66">
        <f t="shared" si="40"/>
        <v>0</v>
      </c>
      <c r="CG38" s="60"/>
      <c r="CH38" s="66">
        <f t="shared" si="10"/>
        <v>1</v>
      </c>
      <c r="CI38" s="66"/>
      <c r="CJ38" s="60">
        <v>510000</v>
      </c>
      <c r="CK38" s="66">
        <f t="shared" si="11"/>
        <v>0</v>
      </c>
      <c r="CL38" s="60"/>
      <c r="CM38" s="57" t="s">
        <v>158</v>
      </c>
      <c r="CN38" s="56" t="s">
        <v>157</v>
      </c>
      <c r="CO38" s="296">
        <f t="shared" si="12"/>
        <v>35682952.68</v>
      </c>
      <c r="CP38" s="295">
        <f t="shared" si="13"/>
        <v>1</v>
      </c>
      <c r="CQ38" s="295" t="s">
        <v>368</v>
      </c>
      <c r="CR38" s="295"/>
      <c r="CS38" s="295"/>
      <c r="CT38" s="296"/>
      <c r="CU38" s="295"/>
      <c r="CV38" s="295"/>
      <c r="CW38" s="295"/>
      <c r="CX38" s="295"/>
      <c r="CY38" s="296"/>
      <c r="DA38" s="295"/>
      <c r="DB38" s="295"/>
      <c r="DC38" s="295"/>
      <c r="DD38" s="54"/>
      <c r="DE38" s="296"/>
      <c r="DF38" s="70"/>
      <c r="DG38" s="53"/>
      <c r="DH38" s="295"/>
      <c r="DI38" s="296"/>
      <c r="DJ38" s="69"/>
      <c r="DK38" s="296"/>
      <c r="DL38" s="295"/>
      <c r="DM38" s="296"/>
      <c r="DN38" s="295"/>
      <c r="DO38" s="296"/>
      <c r="DP38" s="67"/>
      <c r="DQ38" s="67"/>
    </row>
    <row r="39" spans="1:121" s="55" customFormat="1" ht="39" x14ac:dyDescent="0.25">
      <c r="A39" s="52" t="s">
        <v>367</v>
      </c>
      <c r="B39" s="52">
        <v>2027</v>
      </c>
      <c r="C39" s="59">
        <f>SUBTOTAL(3,$D$15:D39)</f>
        <v>25</v>
      </c>
      <c r="D39" s="64" t="s">
        <v>38</v>
      </c>
      <c r="E39" s="64"/>
      <c r="F39" s="50"/>
      <c r="G39" s="49">
        <v>12311</v>
      </c>
      <c r="H39" s="63" t="s">
        <v>11</v>
      </c>
      <c r="I39" s="177" t="s">
        <v>1</v>
      </c>
      <c r="J39" s="202" t="s">
        <v>12</v>
      </c>
      <c r="K39" s="72">
        <v>4907.5</v>
      </c>
      <c r="L39" s="72">
        <v>3539.5</v>
      </c>
      <c r="M39" s="61" t="s">
        <v>143</v>
      </c>
      <c r="N39" s="60">
        <f t="shared" si="0"/>
        <v>34085455.799999997</v>
      </c>
      <c r="O39" s="81">
        <v>0</v>
      </c>
      <c r="P39" s="60">
        <f t="shared" si="19"/>
        <v>34085455.799999997</v>
      </c>
      <c r="Q39" s="81"/>
      <c r="R39" s="59">
        <f t="shared" si="20"/>
        <v>0</v>
      </c>
      <c r="S39" s="81">
        <v>23377795.789999999</v>
      </c>
      <c r="T39" s="59">
        <f t="shared" si="21"/>
        <v>1</v>
      </c>
      <c r="U39" s="83"/>
      <c r="V39" s="59">
        <f t="shared" si="22"/>
        <v>0</v>
      </c>
      <c r="W39" s="82">
        <v>4679572.95</v>
      </c>
      <c r="X39" s="59">
        <f t="shared" si="23"/>
        <v>1</v>
      </c>
      <c r="Y39" s="82">
        <v>3803263.54</v>
      </c>
      <c r="Z39" s="59">
        <f t="shared" si="24"/>
        <v>1</v>
      </c>
      <c r="AA39" s="81">
        <v>2224823.52</v>
      </c>
      <c r="AB39" s="59">
        <f t="shared" si="25"/>
        <v>1</v>
      </c>
      <c r="AC39" s="60"/>
      <c r="AD39" s="59">
        <f t="shared" si="26"/>
        <v>0</v>
      </c>
      <c r="AE39" s="60"/>
      <c r="AF39" s="59">
        <f t="shared" si="27"/>
        <v>0</v>
      </c>
      <c r="AG39" s="81"/>
      <c r="AH39" s="59">
        <f t="shared" si="28"/>
        <v>0</v>
      </c>
      <c r="AI39" s="59"/>
      <c r="AJ39" s="59"/>
      <c r="AK39" s="59"/>
      <c r="AL39" s="59"/>
      <c r="AM39" s="59"/>
      <c r="AN39" s="57"/>
      <c r="AO39" s="59">
        <f t="shared" si="14"/>
        <v>0</v>
      </c>
      <c r="AP39" s="59"/>
      <c r="AQ39" s="59"/>
      <c r="AR39" s="59"/>
      <c r="AS39" s="59"/>
      <c r="AT39" s="59"/>
      <c r="AU39" s="81"/>
      <c r="AV39" s="81"/>
      <c r="AW39" s="81"/>
      <c r="AX39" s="81"/>
      <c r="AY39" s="59">
        <f t="shared" si="3"/>
        <v>0</v>
      </c>
      <c r="AZ39" s="81"/>
      <c r="BA39" s="81"/>
      <c r="BB39" s="81"/>
      <c r="BC39" s="81"/>
      <c r="BD39" s="59">
        <f t="shared" si="4"/>
        <v>0</v>
      </c>
      <c r="BE39" s="60"/>
      <c r="BF39" s="59">
        <f t="shared" si="5"/>
        <v>0</v>
      </c>
      <c r="BG39" s="59"/>
      <c r="BH39" s="198">
        <v>0</v>
      </c>
      <c r="BI39" s="58">
        <f t="shared" si="6"/>
        <v>0</v>
      </c>
      <c r="BJ39" s="58">
        <f t="shared" si="7"/>
        <v>0</v>
      </c>
      <c r="BK39" s="58">
        <f t="shared" si="29"/>
        <v>0</v>
      </c>
      <c r="BL39" s="60">
        <f t="shared" si="30"/>
        <v>0</v>
      </c>
      <c r="BM39" s="60"/>
      <c r="BN39" s="60">
        <f t="shared" si="31"/>
        <v>0</v>
      </c>
      <c r="BO39" s="60"/>
      <c r="BP39" s="60">
        <f t="shared" si="32"/>
        <v>0</v>
      </c>
      <c r="BQ39" s="60"/>
      <c r="BR39" s="60">
        <f t="shared" si="33"/>
        <v>0</v>
      </c>
      <c r="BS39" s="60"/>
      <c r="BT39" s="60">
        <f t="shared" si="34"/>
        <v>0</v>
      </c>
      <c r="BU39" s="60"/>
      <c r="BV39" s="60">
        <f t="shared" si="35"/>
        <v>0</v>
      </c>
      <c r="BW39" s="60"/>
      <c r="BX39" s="102">
        <f t="shared" si="36"/>
        <v>0</v>
      </c>
      <c r="BY39" s="60"/>
      <c r="BZ39" s="66">
        <f t="shared" si="37"/>
        <v>0</v>
      </c>
      <c r="CA39" s="60"/>
      <c r="CB39" s="66">
        <f t="shared" si="38"/>
        <v>0</v>
      </c>
      <c r="CC39" s="60"/>
      <c r="CD39" s="66">
        <f t="shared" si="39"/>
        <v>0</v>
      </c>
      <c r="CE39" s="60"/>
      <c r="CF39" s="66">
        <f t="shared" si="40"/>
        <v>0</v>
      </c>
      <c r="CG39" s="60"/>
      <c r="CH39" s="66">
        <f t="shared" si="10"/>
        <v>0</v>
      </c>
      <c r="CI39" s="66"/>
      <c r="CJ39" s="60"/>
      <c r="CK39" s="66">
        <f t="shared" si="11"/>
        <v>0</v>
      </c>
      <c r="CL39" s="60"/>
      <c r="CM39" s="57" t="s">
        <v>158</v>
      </c>
      <c r="CN39" s="56" t="s">
        <v>157</v>
      </c>
      <c r="CO39" s="296">
        <f t="shared" si="12"/>
        <v>34085455.799999997</v>
      </c>
      <c r="CP39" s="295">
        <f t="shared" si="13"/>
        <v>1</v>
      </c>
      <c r="CQ39" s="295" t="s">
        <v>368</v>
      </c>
      <c r="CR39" s="295"/>
      <c r="CS39" s="295"/>
      <c r="CT39" s="296"/>
      <c r="CU39" s="295"/>
      <c r="CV39" s="295"/>
      <c r="CW39" s="295"/>
      <c r="CX39" s="295"/>
      <c r="CY39" s="296"/>
      <c r="DA39" s="295"/>
      <c r="DB39" s="295"/>
      <c r="DC39" s="295"/>
      <c r="DD39" s="54"/>
      <c r="DE39" s="296"/>
      <c r="DF39" s="70"/>
      <c r="DG39" s="53"/>
      <c r="DH39" s="295"/>
      <c r="DI39" s="296"/>
      <c r="DJ39" s="69"/>
      <c r="DK39" s="296"/>
      <c r="DL39" s="295"/>
      <c r="DM39" s="296"/>
      <c r="DN39" s="295"/>
      <c r="DO39" s="296"/>
      <c r="DP39" s="67"/>
      <c r="DQ39" s="67"/>
    </row>
    <row r="40" spans="1:121" s="55" customFormat="1" ht="39" x14ac:dyDescent="0.25">
      <c r="A40" s="52" t="s">
        <v>367</v>
      </c>
      <c r="B40" s="52">
        <v>2027</v>
      </c>
      <c r="C40" s="59">
        <f>SUBTOTAL(3,$D$15:D40)</f>
        <v>26</v>
      </c>
      <c r="D40" s="64" t="s">
        <v>37</v>
      </c>
      <c r="E40" s="64"/>
      <c r="F40" s="50"/>
      <c r="G40" s="49">
        <v>12327</v>
      </c>
      <c r="H40" s="63" t="s">
        <v>9</v>
      </c>
      <c r="I40" s="177" t="s">
        <v>1</v>
      </c>
      <c r="J40" s="202" t="s">
        <v>5</v>
      </c>
      <c r="K40" s="72">
        <v>4510</v>
      </c>
      <c r="L40" s="72">
        <v>4119</v>
      </c>
      <c r="M40" s="61" t="s">
        <v>151</v>
      </c>
      <c r="N40" s="60">
        <f t="shared" si="0"/>
        <v>39667040.939999998</v>
      </c>
      <c r="O40" s="81">
        <v>0</v>
      </c>
      <c r="P40" s="60">
        <f t="shared" si="19"/>
        <v>39667040.939999998</v>
      </c>
      <c r="Q40" s="81"/>
      <c r="R40" s="59">
        <f t="shared" si="20"/>
        <v>0</v>
      </c>
      <c r="S40" s="81">
        <v>25907150.73</v>
      </c>
      <c r="T40" s="59">
        <f t="shared" si="21"/>
        <v>1</v>
      </c>
      <c r="U40" s="83"/>
      <c r="V40" s="59">
        <f t="shared" si="22"/>
        <v>0</v>
      </c>
      <c r="W40" s="82">
        <v>6621210.1200000001</v>
      </c>
      <c r="X40" s="59">
        <f t="shared" si="23"/>
        <v>1</v>
      </c>
      <c r="Y40" s="82">
        <v>3766619.55</v>
      </c>
      <c r="Z40" s="59">
        <f t="shared" si="24"/>
        <v>1</v>
      </c>
      <c r="AA40" s="81">
        <v>3372060.54</v>
      </c>
      <c r="AB40" s="59">
        <f t="shared" si="25"/>
        <v>1</v>
      </c>
      <c r="AC40" s="60"/>
      <c r="AD40" s="59">
        <f t="shared" ref="AD40:AD60" si="41">COUNT(AC40)</f>
        <v>0</v>
      </c>
      <c r="AE40" s="60"/>
      <c r="AF40" s="59">
        <f t="shared" si="27"/>
        <v>0</v>
      </c>
      <c r="AG40" s="81"/>
      <c r="AH40" s="59">
        <f t="shared" si="28"/>
        <v>0</v>
      </c>
      <c r="AI40" s="59"/>
      <c r="AJ40" s="59"/>
      <c r="AK40" s="59"/>
      <c r="AL40" s="59"/>
      <c r="AM40" s="59"/>
      <c r="AN40" s="57"/>
      <c r="AO40" s="59">
        <f t="shared" si="14"/>
        <v>0</v>
      </c>
      <c r="AP40" s="59"/>
      <c r="AQ40" s="59"/>
      <c r="AR40" s="59"/>
      <c r="AS40" s="59"/>
      <c r="AT40" s="59"/>
      <c r="AU40" s="85"/>
      <c r="AV40" s="85"/>
      <c r="AW40" s="85"/>
      <c r="AX40" s="85"/>
      <c r="AY40" s="59">
        <f t="shared" si="3"/>
        <v>0</v>
      </c>
      <c r="AZ40" s="81"/>
      <c r="BA40" s="81"/>
      <c r="BB40" s="81"/>
      <c r="BC40" s="81"/>
      <c r="BD40" s="59">
        <f t="shared" si="4"/>
        <v>0</v>
      </c>
      <c r="BE40" s="60"/>
      <c r="BF40" s="59">
        <f t="shared" si="5"/>
        <v>0</v>
      </c>
      <c r="BG40" s="59"/>
      <c r="BH40" s="198">
        <v>0</v>
      </c>
      <c r="BI40" s="58">
        <f t="shared" si="6"/>
        <v>0</v>
      </c>
      <c r="BJ40" s="58">
        <f t="shared" si="7"/>
        <v>0</v>
      </c>
      <c r="BK40" s="58">
        <f t="shared" si="29"/>
        <v>0</v>
      </c>
      <c r="BL40" s="60">
        <f t="shared" si="30"/>
        <v>0</v>
      </c>
      <c r="BM40" s="60"/>
      <c r="BN40" s="60">
        <f t="shared" si="31"/>
        <v>0</v>
      </c>
      <c r="BO40" s="60"/>
      <c r="BP40" s="60">
        <f t="shared" si="32"/>
        <v>0</v>
      </c>
      <c r="BQ40" s="60"/>
      <c r="BR40" s="60">
        <f t="shared" si="33"/>
        <v>0</v>
      </c>
      <c r="BS40" s="60"/>
      <c r="BT40" s="60">
        <f t="shared" si="34"/>
        <v>0</v>
      </c>
      <c r="BU40" s="60"/>
      <c r="BV40" s="60">
        <f t="shared" si="35"/>
        <v>0</v>
      </c>
      <c r="BW40" s="60"/>
      <c r="BX40" s="102">
        <f t="shared" ref="BX40:BX60" si="42">COUNT(BY40)</f>
        <v>0</v>
      </c>
      <c r="BY40" s="60"/>
      <c r="BZ40" s="66">
        <f t="shared" si="37"/>
        <v>0</v>
      </c>
      <c r="CA40" s="60"/>
      <c r="CB40" s="66">
        <f t="shared" si="38"/>
        <v>0</v>
      </c>
      <c r="CC40" s="60"/>
      <c r="CD40" s="66">
        <f t="shared" si="39"/>
        <v>0</v>
      </c>
      <c r="CE40" s="60"/>
      <c r="CF40" s="66">
        <f t="shared" si="40"/>
        <v>0</v>
      </c>
      <c r="CG40" s="60"/>
      <c r="CH40" s="66">
        <f t="shared" si="10"/>
        <v>0</v>
      </c>
      <c r="CI40" s="66"/>
      <c r="CJ40" s="60"/>
      <c r="CK40" s="66">
        <f t="shared" si="11"/>
        <v>0</v>
      </c>
      <c r="CL40" s="60"/>
      <c r="CM40" s="57" t="s">
        <v>158</v>
      </c>
      <c r="CN40" s="56" t="s">
        <v>157</v>
      </c>
      <c r="CO40" s="296">
        <f t="shared" si="12"/>
        <v>39667040.939999998</v>
      </c>
      <c r="CP40" s="295">
        <f t="shared" si="13"/>
        <v>1</v>
      </c>
      <c r="CQ40" s="295" t="s">
        <v>368</v>
      </c>
      <c r="CR40" s="295"/>
      <c r="CS40" s="295"/>
      <c r="CT40" s="296"/>
      <c r="CU40" s="295"/>
      <c r="CV40" s="295"/>
      <c r="CW40" s="295"/>
      <c r="CX40" s="295"/>
      <c r="CY40" s="296"/>
      <c r="DA40" s="295"/>
      <c r="DB40" s="295"/>
      <c r="DC40" s="295"/>
      <c r="DD40" s="54"/>
      <c r="DE40" s="296"/>
      <c r="DF40" s="70"/>
      <c r="DG40" s="53"/>
      <c r="DH40" s="295"/>
      <c r="DI40" s="296"/>
      <c r="DJ40" s="69"/>
      <c r="DK40" s="296"/>
      <c r="DL40" s="295"/>
      <c r="DM40" s="296"/>
      <c r="DN40" s="295"/>
      <c r="DO40" s="296"/>
      <c r="DP40" s="67"/>
      <c r="DQ40" s="67"/>
    </row>
    <row r="41" spans="1:121" s="55" customFormat="1" ht="39" x14ac:dyDescent="0.25">
      <c r="A41" s="52" t="s">
        <v>367</v>
      </c>
      <c r="B41" s="52">
        <v>2027</v>
      </c>
      <c r="C41" s="59">
        <f>SUBTOTAL(3,$D$15:D41)</f>
        <v>27</v>
      </c>
      <c r="D41" s="64" t="s">
        <v>36</v>
      </c>
      <c r="E41" s="64"/>
      <c r="F41" s="50"/>
      <c r="G41" s="49">
        <v>12331</v>
      </c>
      <c r="H41" s="63" t="s">
        <v>9</v>
      </c>
      <c r="I41" s="177" t="s">
        <v>1</v>
      </c>
      <c r="J41" s="202" t="s">
        <v>5</v>
      </c>
      <c r="K41" s="72">
        <v>4466.6000000000004</v>
      </c>
      <c r="L41" s="72">
        <v>4081.6</v>
      </c>
      <c r="M41" s="61" t="s">
        <v>150</v>
      </c>
      <c r="N41" s="60">
        <f t="shared" si="0"/>
        <v>39306869.219999999</v>
      </c>
      <c r="O41" s="81">
        <v>0</v>
      </c>
      <c r="P41" s="60">
        <f t="shared" si="19"/>
        <v>39306869.219999999</v>
      </c>
      <c r="Q41" s="81"/>
      <c r="R41" s="59">
        <f t="shared" si="20"/>
        <v>0</v>
      </c>
      <c r="S41" s="81">
        <v>25671917.07</v>
      </c>
      <c r="T41" s="59">
        <f t="shared" si="21"/>
        <v>1</v>
      </c>
      <c r="U41" s="83"/>
      <c r="V41" s="59">
        <f t="shared" si="22"/>
        <v>0</v>
      </c>
      <c r="W41" s="82">
        <v>6561090.3700000001</v>
      </c>
      <c r="X41" s="59">
        <f t="shared" si="23"/>
        <v>1</v>
      </c>
      <c r="Y41" s="82">
        <v>3732419.12</v>
      </c>
      <c r="Z41" s="59">
        <f t="shared" si="24"/>
        <v>1</v>
      </c>
      <c r="AA41" s="81">
        <v>3341442.66</v>
      </c>
      <c r="AB41" s="59">
        <f t="shared" si="25"/>
        <v>1</v>
      </c>
      <c r="AC41" s="60"/>
      <c r="AD41" s="59">
        <f t="shared" si="41"/>
        <v>0</v>
      </c>
      <c r="AE41" s="60"/>
      <c r="AF41" s="59">
        <f t="shared" si="27"/>
        <v>0</v>
      </c>
      <c r="AG41" s="81"/>
      <c r="AH41" s="59">
        <f t="shared" si="28"/>
        <v>0</v>
      </c>
      <c r="AI41" s="59"/>
      <c r="AJ41" s="59"/>
      <c r="AK41" s="59"/>
      <c r="AL41" s="59"/>
      <c r="AM41" s="59"/>
      <c r="AN41" s="57"/>
      <c r="AO41" s="59">
        <f t="shared" si="14"/>
        <v>0</v>
      </c>
      <c r="AP41" s="59"/>
      <c r="AQ41" s="59"/>
      <c r="AR41" s="59"/>
      <c r="AS41" s="59"/>
      <c r="AT41" s="59"/>
      <c r="AU41" s="85"/>
      <c r="AV41" s="85"/>
      <c r="AW41" s="85"/>
      <c r="AX41" s="85"/>
      <c r="AY41" s="59">
        <f t="shared" si="3"/>
        <v>0</v>
      </c>
      <c r="AZ41" s="81"/>
      <c r="BA41" s="81"/>
      <c r="BB41" s="81"/>
      <c r="BC41" s="81"/>
      <c r="BD41" s="59">
        <f t="shared" si="4"/>
        <v>0</v>
      </c>
      <c r="BE41" s="60"/>
      <c r="BF41" s="59">
        <f t="shared" si="5"/>
        <v>0</v>
      </c>
      <c r="BG41" s="59"/>
      <c r="BH41" s="198">
        <v>0</v>
      </c>
      <c r="BI41" s="58">
        <f t="shared" si="6"/>
        <v>0</v>
      </c>
      <c r="BJ41" s="58">
        <f t="shared" si="7"/>
        <v>0</v>
      </c>
      <c r="BK41" s="58">
        <f t="shared" si="29"/>
        <v>0</v>
      </c>
      <c r="BL41" s="60">
        <f t="shared" si="30"/>
        <v>0</v>
      </c>
      <c r="BM41" s="60"/>
      <c r="BN41" s="60">
        <f t="shared" si="31"/>
        <v>0</v>
      </c>
      <c r="BO41" s="60"/>
      <c r="BP41" s="60">
        <f t="shared" si="32"/>
        <v>0</v>
      </c>
      <c r="BQ41" s="60"/>
      <c r="BR41" s="60">
        <f t="shared" si="33"/>
        <v>0</v>
      </c>
      <c r="BS41" s="60"/>
      <c r="BT41" s="60">
        <f t="shared" si="34"/>
        <v>0</v>
      </c>
      <c r="BU41" s="60"/>
      <c r="BV41" s="60">
        <f t="shared" si="35"/>
        <v>0</v>
      </c>
      <c r="BW41" s="60"/>
      <c r="BX41" s="102">
        <f t="shared" si="42"/>
        <v>0</v>
      </c>
      <c r="BY41" s="60"/>
      <c r="BZ41" s="66">
        <f t="shared" si="37"/>
        <v>0</v>
      </c>
      <c r="CA41" s="60"/>
      <c r="CB41" s="66">
        <f t="shared" si="38"/>
        <v>0</v>
      </c>
      <c r="CC41" s="60"/>
      <c r="CD41" s="66">
        <f t="shared" si="39"/>
        <v>0</v>
      </c>
      <c r="CE41" s="60"/>
      <c r="CF41" s="66">
        <f t="shared" si="40"/>
        <v>0</v>
      </c>
      <c r="CG41" s="60"/>
      <c r="CH41" s="66">
        <f t="shared" si="10"/>
        <v>0</v>
      </c>
      <c r="CI41" s="66"/>
      <c r="CJ41" s="60"/>
      <c r="CK41" s="66">
        <f t="shared" si="11"/>
        <v>0</v>
      </c>
      <c r="CL41" s="60"/>
      <c r="CM41" s="57" t="s">
        <v>158</v>
      </c>
      <c r="CN41" s="56" t="s">
        <v>157</v>
      </c>
      <c r="CO41" s="296">
        <f t="shared" si="12"/>
        <v>39306869.219999999</v>
      </c>
      <c r="CP41" s="295">
        <f t="shared" si="13"/>
        <v>1</v>
      </c>
      <c r="CQ41" s="295" t="s">
        <v>368</v>
      </c>
      <c r="CR41" s="295"/>
      <c r="CS41" s="295"/>
      <c r="CT41" s="296"/>
      <c r="CU41" s="295"/>
      <c r="CV41" s="295"/>
      <c r="CW41" s="295"/>
      <c r="CX41" s="295"/>
      <c r="CY41" s="296"/>
      <c r="DA41" s="295"/>
      <c r="DB41" s="295"/>
      <c r="DC41" s="295"/>
      <c r="DD41" s="54"/>
      <c r="DE41" s="296"/>
      <c r="DF41" s="70"/>
      <c r="DG41" s="53"/>
      <c r="DH41" s="295"/>
      <c r="DI41" s="296"/>
      <c r="DJ41" s="69"/>
      <c r="DK41" s="296"/>
      <c r="DL41" s="295"/>
      <c r="DM41" s="296"/>
      <c r="DN41" s="295"/>
      <c r="DO41" s="296"/>
      <c r="DP41" s="67"/>
      <c r="DQ41" s="67"/>
    </row>
    <row r="42" spans="1:121" s="55" customFormat="1" ht="39" x14ac:dyDescent="0.25">
      <c r="A42" s="52" t="s">
        <v>367</v>
      </c>
      <c r="B42" s="52">
        <v>2027</v>
      </c>
      <c r="C42" s="59">
        <f>SUBTOTAL(3,$D$15:D42)</f>
        <v>28</v>
      </c>
      <c r="D42" s="64" t="s">
        <v>35</v>
      </c>
      <c r="E42" s="64"/>
      <c r="F42" s="50"/>
      <c r="G42" s="49">
        <v>14494</v>
      </c>
      <c r="H42" s="63" t="s">
        <v>9</v>
      </c>
      <c r="I42" s="177" t="s">
        <v>1</v>
      </c>
      <c r="J42" s="202" t="s">
        <v>12</v>
      </c>
      <c r="K42" s="72">
        <v>3825.6</v>
      </c>
      <c r="L42" s="72">
        <v>3521.6</v>
      </c>
      <c r="M42" s="61" t="s">
        <v>20</v>
      </c>
      <c r="N42" s="60">
        <f t="shared" si="0"/>
        <v>33913078.43</v>
      </c>
      <c r="O42" s="81">
        <v>0</v>
      </c>
      <c r="P42" s="60">
        <f t="shared" si="19"/>
        <v>33913078.43</v>
      </c>
      <c r="Q42" s="81"/>
      <c r="R42" s="59">
        <f t="shared" si="20"/>
        <v>0</v>
      </c>
      <c r="S42" s="81">
        <v>23259569.329999998</v>
      </c>
      <c r="T42" s="59">
        <f t="shared" si="21"/>
        <v>1</v>
      </c>
      <c r="U42" s="83"/>
      <c r="V42" s="59">
        <f t="shared" si="22"/>
        <v>0</v>
      </c>
      <c r="W42" s="82">
        <v>4655907.3600000003</v>
      </c>
      <c r="X42" s="59">
        <f t="shared" si="23"/>
        <v>1</v>
      </c>
      <c r="Y42" s="82">
        <v>3784029.63</v>
      </c>
      <c r="Z42" s="59">
        <f t="shared" si="24"/>
        <v>1</v>
      </c>
      <c r="AA42" s="81">
        <v>2213572.11</v>
      </c>
      <c r="AB42" s="59">
        <f t="shared" si="25"/>
        <v>1</v>
      </c>
      <c r="AC42" s="60"/>
      <c r="AD42" s="59">
        <f t="shared" si="41"/>
        <v>0</v>
      </c>
      <c r="AE42" s="60"/>
      <c r="AF42" s="59">
        <f t="shared" si="27"/>
        <v>0</v>
      </c>
      <c r="AG42" s="81"/>
      <c r="AH42" s="59">
        <f t="shared" si="28"/>
        <v>0</v>
      </c>
      <c r="AI42" s="59"/>
      <c r="AJ42" s="59"/>
      <c r="AK42" s="59"/>
      <c r="AL42" s="59"/>
      <c r="AM42" s="59"/>
      <c r="AN42" s="57"/>
      <c r="AO42" s="59">
        <f t="shared" si="14"/>
        <v>0</v>
      </c>
      <c r="AP42" s="59"/>
      <c r="AQ42" s="59"/>
      <c r="AR42" s="59"/>
      <c r="AS42" s="59"/>
      <c r="AT42" s="59"/>
      <c r="AU42" s="85"/>
      <c r="AV42" s="85"/>
      <c r="AW42" s="85"/>
      <c r="AX42" s="85"/>
      <c r="AY42" s="59">
        <f t="shared" si="3"/>
        <v>0</v>
      </c>
      <c r="AZ42" s="81"/>
      <c r="BA42" s="81"/>
      <c r="BB42" s="81"/>
      <c r="BC42" s="81"/>
      <c r="BD42" s="59">
        <f t="shared" si="4"/>
        <v>0</v>
      </c>
      <c r="BE42" s="60"/>
      <c r="BF42" s="59">
        <f t="shared" si="5"/>
        <v>0</v>
      </c>
      <c r="BG42" s="59"/>
      <c r="BH42" s="198">
        <v>0</v>
      </c>
      <c r="BI42" s="58">
        <f t="shared" si="6"/>
        <v>0</v>
      </c>
      <c r="BJ42" s="58">
        <f t="shared" si="7"/>
        <v>0</v>
      </c>
      <c r="BK42" s="58">
        <f t="shared" si="29"/>
        <v>0</v>
      </c>
      <c r="BL42" s="60">
        <f t="shared" si="30"/>
        <v>0</v>
      </c>
      <c r="BM42" s="60"/>
      <c r="BN42" s="60">
        <f t="shared" si="31"/>
        <v>0</v>
      </c>
      <c r="BO42" s="60"/>
      <c r="BP42" s="60">
        <f t="shared" si="32"/>
        <v>0</v>
      </c>
      <c r="BQ42" s="60"/>
      <c r="BR42" s="60">
        <f t="shared" si="33"/>
        <v>0</v>
      </c>
      <c r="BS42" s="60"/>
      <c r="BT42" s="60">
        <f t="shared" si="34"/>
        <v>0</v>
      </c>
      <c r="BU42" s="60"/>
      <c r="BV42" s="60">
        <f t="shared" si="35"/>
        <v>0</v>
      </c>
      <c r="BW42" s="60"/>
      <c r="BX42" s="102">
        <f t="shared" si="42"/>
        <v>0</v>
      </c>
      <c r="BY42" s="60"/>
      <c r="BZ42" s="66">
        <f t="shared" si="37"/>
        <v>0</v>
      </c>
      <c r="CA42" s="60"/>
      <c r="CB42" s="66">
        <f t="shared" si="38"/>
        <v>0</v>
      </c>
      <c r="CC42" s="60"/>
      <c r="CD42" s="66">
        <f t="shared" si="39"/>
        <v>0</v>
      </c>
      <c r="CE42" s="60"/>
      <c r="CF42" s="66">
        <f t="shared" si="40"/>
        <v>0</v>
      </c>
      <c r="CG42" s="60"/>
      <c r="CH42" s="66">
        <f t="shared" si="10"/>
        <v>0</v>
      </c>
      <c r="CI42" s="66"/>
      <c r="CJ42" s="60"/>
      <c r="CK42" s="66">
        <f t="shared" si="11"/>
        <v>0</v>
      </c>
      <c r="CL42" s="60"/>
      <c r="CM42" s="57" t="s">
        <v>158</v>
      </c>
      <c r="CN42" s="56" t="s">
        <v>157</v>
      </c>
      <c r="CO42" s="296">
        <f t="shared" si="12"/>
        <v>33913078.43</v>
      </c>
      <c r="CP42" s="295">
        <f t="shared" si="13"/>
        <v>1</v>
      </c>
      <c r="CQ42" s="295" t="s">
        <v>368</v>
      </c>
      <c r="CR42" s="295"/>
      <c r="CS42" s="295"/>
      <c r="CT42" s="296"/>
      <c r="CU42" s="295"/>
      <c r="CV42" s="295"/>
      <c r="CW42" s="295"/>
      <c r="CX42" s="295"/>
      <c r="CY42" s="296"/>
      <c r="DA42" s="295"/>
      <c r="DB42" s="295"/>
      <c r="DC42" s="295"/>
      <c r="DD42" s="54"/>
      <c r="DE42" s="296"/>
      <c r="DF42" s="70"/>
      <c r="DG42" s="53"/>
      <c r="DH42" s="295"/>
      <c r="DI42" s="296"/>
      <c r="DJ42" s="69"/>
      <c r="DK42" s="296"/>
      <c r="DL42" s="295"/>
      <c r="DM42" s="296"/>
      <c r="DN42" s="295"/>
      <c r="DO42" s="296"/>
      <c r="DP42" s="67"/>
      <c r="DQ42" s="67"/>
    </row>
    <row r="43" spans="1:121" s="55" customFormat="1" ht="39" x14ac:dyDescent="0.25">
      <c r="A43" s="52" t="s">
        <v>367</v>
      </c>
      <c r="B43" s="52">
        <v>2027</v>
      </c>
      <c r="C43" s="59">
        <f>SUBTOTAL(3,$D$15:D43)</f>
        <v>29</v>
      </c>
      <c r="D43" s="64" t="s">
        <v>34</v>
      </c>
      <c r="E43" s="64"/>
      <c r="F43" s="50"/>
      <c r="G43" s="49">
        <v>14505</v>
      </c>
      <c r="H43" s="63" t="s">
        <v>9</v>
      </c>
      <c r="I43" s="177" t="s">
        <v>1</v>
      </c>
      <c r="J43" s="202" t="s">
        <v>5</v>
      </c>
      <c r="K43" s="72">
        <v>4506.3999999999996</v>
      </c>
      <c r="L43" s="72">
        <v>4123.3999999999996</v>
      </c>
      <c r="M43" s="61" t="s">
        <v>146</v>
      </c>
      <c r="N43" s="60">
        <f t="shared" si="0"/>
        <v>39709414.080000006</v>
      </c>
      <c r="O43" s="81">
        <v>0</v>
      </c>
      <c r="P43" s="60">
        <f t="shared" si="19"/>
        <v>39709414.080000006</v>
      </c>
      <c r="Q43" s="81"/>
      <c r="R43" s="59">
        <f t="shared" si="20"/>
        <v>0</v>
      </c>
      <c r="S43" s="81">
        <v>25934825.280000001</v>
      </c>
      <c r="T43" s="59">
        <f t="shared" si="21"/>
        <v>1</v>
      </c>
      <c r="U43" s="83"/>
      <c r="V43" s="59">
        <f t="shared" si="22"/>
        <v>0</v>
      </c>
      <c r="W43" s="82">
        <v>6628283.0300000003</v>
      </c>
      <c r="X43" s="59">
        <f t="shared" si="23"/>
        <v>1</v>
      </c>
      <c r="Y43" s="82">
        <v>3770643.13</v>
      </c>
      <c r="Z43" s="59">
        <f t="shared" si="24"/>
        <v>1</v>
      </c>
      <c r="AA43" s="81">
        <v>3375662.64</v>
      </c>
      <c r="AB43" s="59">
        <f t="shared" si="25"/>
        <v>1</v>
      </c>
      <c r="AC43" s="60"/>
      <c r="AD43" s="59">
        <f t="shared" si="41"/>
        <v>0</v>
      </c>
      <c r="AE43" s="60"/>
      <c r="AF43" s="59">
        <f t="shared" si="27"/>
        <v>0</v>
      </c>
      <c r="AG43" s="81"/>
      <c r="AH43" s="59">
        <f t="shared" si="28"/>
        <v>0</v>
      </c>
      <c r="AI43" s="59"/>
      <c r="AJ43" s="59"/>
      <c r="AK43" s="59"/>
      <c r="AL43" s="59"/>
      <c r="AM43" s="59"/>
      <c r="AN43" s="57"/>
      <c r="AO43" s="59">
        <f t="shared" si="14"/>
        <v>0</v>
      </c>
      <c r="AP43" s="59"/>
      <c r="AQ43" s="59"/>
      <c r="AR43" s="59"/>
      <c r="AS43" s="59"/>
      <c r="AT43" s="59"/>
      <c r="AU43" s="85"/>
      <c r="AV43" s="85"/>
      <c r="AW43" s="85"/>
      <c r="AX43" s="85"/>
      <c r="AY43" s="59">
        <f t="shared" si="3"/>
        <v>0</v>
      </c>
      <c r="AZ43" s="81"/>
      <c r="BA43" s="81"/>
      <c r="BB43" s="81"/>
      <c r="BC43" s="81"/>
      <c r="BD43" s="59">
        <f t="shared" si="4"/>
        <v>0</v>
      </c>
      <c r="BE43" s="60"/>
      <c r="BF43" s="59">
        <f t="shared" si="5"/>
        <v>0</v>
      </c>
      <c r="BG43" s="59"/>
      <c r="BH43" s="198">
        <v>0</v>
      </c>
      <c r="BI43" s="58">
        <f t="shared" si="6"/>
        <v>0</v>
      </c>
      <c r="BJ43" s="58">
        <f t="shared" si="7"/>
        <v>0</v>
      </c>
      <c r="BK43" s="58">
        <f t="shared" si="29"/>
        <v>0</v>
      </c>
      <c r="BL43" s="60">
        <f t="shared" si="30"/>
        <v>0</v>
      </c>
      <c r="BM43" s="60"/>
      <c r="BN43" s="60">
        <f t="shared" si="31"/>
        <v>0</v>
      </c>
      <c r="BO43" s="60"/>
      <c r="BP43" s="60">
        <f t="shared" si="32"/>
        <v>0</v>
      </c>
      <c r="BQ43" s="60"/>
      <c r="BR43" s="60">
        <f t="shared" si="33"/>
        <v>0</v>
      </c>
      <c r="BS43" s="60"/>
      <c r="BT43" s="60">
        <f t="shared" si="34"/>
        <v>0</v>
      </c>
      <c r="BU43" s="60"/>
      <c r="BV43" s="60">
        <f t="shared" si="35"/>
        <v>0</v>
      </c>
      <c r="BW43" s="60"/>
      <c r="BX43" s="102">
        <f t="shared" si="42"/>
        <v>0</v>
      </c>
      <c r="BY43" s="60"/>
      <c r="BZ43" s="66">
        <f t="shared" si="37"/>
        <v>0</v>
      </c>
      <c r="CA43" s="60"/>
      <c r="CB43" s="66">
        <f t="shared" si="38"/>
        <v>0</v>
      </c>
      <c r="CC43" s="60"/>
      <c r="CD43" s="66">
        <f t="shared" si="39"/>
        <v>0</v>
      </c>
      <c r="CE43" s="60"/>
      <c r="CF43" s="66">
        <f t="shared" si="40"/>
        <v>0</v>
      </c>
      <c r="CG43" s="60"/>
      <c r="CH43" s="66">
        <f t="shared" si="10"/>
        <v>0</v>
      </c>
      <c r="CI43" s="66"/>
      <c r="CJ43" s="60"/>
      <c r="CK43" s="66">
        <f t="shared" si="11"/>
        <v>0</v>
      </c>
      <c r="CL43" s="60"/>
      <c r="CM43" s="57" t="s">
        <v>158</v>
      </c>
      <c r="CN43" s="56" t="s">
        <v>157</v>
      </c>
      <c r="CO43" s="296">
        <f t="shared" si="12"/>
        <v>39709414.080000006</v>
      </c>
      <c r="CP43" s="295">
        <f t="shared" si="13"/>
        <v>1</v>
      </c>
      <c r="CQ43" s="295" t="s">
        <v>368</v>
      </c>
      <c r="CR43" s="295"/>
      <c r="CS43" s="295"/>
      <c r="CT43" s="296"/>
      <c r="CU43" s="295"/>
      <c r="CV43" s="295"/>
      <c r="CW43" s="295"/>
      <c r="CX43" s="295"/>
      <c r="CY43" s="296"/>
      <c r="DA43" s="295"/>
      <c r="DB43" s="295"/>
      <c r="DC43" s="295"/>
      <c r="DD43" s="54"/>
      <c r="DE43" s="296"/>
      <c r="DF43" s="70"/>
      <c r="DG43" s="53"/>
      <c r="DH43" s="295"/>
      <c r="DI43" s="296"/>
      <c r="DJ43" s="69"/>
      <c r="DK43" s="296"/>
      <c r="DL43" s="295"/>
      <c r="DM43" s="296"/>
      <c r="DN43" s="295"/>
      <c r="DO43" s="296"/>
      <c r="DP43" s="67"/>
      <c r="DQ43" s="67"/>
    </row>
    <row r="44" spans="1:121" s="55" customFormat="1" ht="39" x14ac:dyDescent="0.25">
      <c r="A44" s="52" t="s">
        <v>367</v>
      </c>
      <c r="B44" s="52">
        <v>2027</v>
      </c>
      <c r="C44" s="59">
        <f>SUBTOTAL(3,$D$15:D44)</f>
        <v>30</v>
      </c>
      <c r="D44" s="64" t="s">
        <v>33</v>
      </c>
      <c r="E44" s="64"/>
      <c r="F44" s="50"/>
      <c r="G44" s="49">
        <v>14786</v>
      </c>
      <c r="H44" s="71" t="s">
        <v>32</v>
      </c>
      <c r="I44" s="177" t="s">
        <v>1</v>
      </c>
      <c r="J44" s="202" t="s">
        <v>8</v>
      </c>
      <c r="K44" s="72">
        <v>35951.410000000003</v>
      </c>
      <c r="L44" s="72">
        <v>35722.33</v>
      </c>
      <c r="M44" s="61" t="s">
        <v>1</v>
      </c>
      <c r="N44" s="60">
        <f t="shared" si="0"/>
        <v>93157049.400000006</v>
      </c>
      <c r="O44" s="81">
        <v>0</v>
      </c>
      <c r="P44" s="60">
        <f t="shared" si="19"/>
        <v>93157049.400000006</v>
      </c>
      <c r="Q44" s="81"/>
      <c r="R44" s="59">
        <f t="shared" si="20"/>
        <v>0</v>
      </c>
      <c r="S44" s="81"/>
      <c r="T44" s="59">
        <f t="shared" si="21"/>
        <v>0</v>
      </c>
      <c r="U44" s="83"/>
      <c r="V44" s="59">
        <f t="shared" si="22"/>
        <v>0</v>
      </c>
      <c r="W44" s="82"/>
      <c r="X44" s="59">
        <f t="shared" si="23"/>
        <v>0</v>
      </c>
      <c r="Y44" s="82"/>
      <c r="Z44" s="59">
        <f t="shared" si="24"/>
        <v>0</v>
      </c>
      <c r="AA44" s="81"/>
      <c r="AB44" s="59">
        <f t="shared" si="25"/>
        <v>0</v>
      </c>
      <c r="AC44" s="60"/>
      <c r="AD44" s="59">
        <f t="shared" si="41"/>
        <v>0</v>
      </c>
      <c r="AE44" s="60"/>
      <c r="AF44" s="59">
        <f t="shared" si="27"/>
        <v>0</v>
      </c>
      <c r="AG44" s="81"/>
      <c r="AH44" s="59">
        <f t="shared" si="28"/>
        <v>0</v>
      </c>
      <c r="AI44" s="59"/>
      <c r="AJ44" s="59"/>
      <c r="AK44" s="59"/>
      <c r="AL44" s="59"/>
      <c r="AM44" s="59"/>
      <c r="AN44" s="57"/>
      <c r="AO44" s="59">
        <f t="shared" si="14"/>
        <v>0</v>
      </c>
      <c r="AP44" s="59"/>
      <c r="AQ44" s="59"/>
      <c r="AR44" s="59"/>
      <c r="AS44" s="59"/>
      <c r="AT44" s="59"/>
      <c r="AU44" s="85"/>
      <c r="AV44" s="85"/>
      <c r="AW44" s="85"/>
      <c r="AX44" s="85"/>
      <c r="AY44" s="59">
        <f t="shared" si="3"/>
        <v>0</v>
      </c>
      <c r="AZ44" s="81">
        <v>93157049.400000006</v>
      </c>
      <c r="BA44" s="81"/>
      <c r="BB44" s="81"/>
      <c r="BC44" s="81"/>
      <c r="BD44" s="59">
        <f t="shared" si="4"/>
        <v>1</v>
      </c>
      <c r="BE44" s="60"/>
      <c r="BF44" s="59">
        <f t="shared" si="5"/>
        <v>0</v>
      </c>
      <c r="BG44" s="59"/>
      <c r="BH44" s="198">
        <v>0</v>
      </c>
      <c r="BI44" s="58">
        <f t="shared" si="6"/>
        <v>0</v>
      </c>
      <c r="BJ44" s="58">
        <f t="shared" si="7"/>
        <v>0</v>
      </c>
      <c r="BK44" s="58">
        <f t="shared" si="29"/>
        <v>0</v>
      </c>
      <c r="BL44" s="60">
        <f t="shared" si="30"/>
        <v>0</v>
      </c>
      <c r="BM44" s="60"/>
      <c r="BN44" s="60">
        <f t="shared" si="31"/>
        <v>0</v>
      </c>
      <c r="BO44" s="60"/>
      <c r="BP44" s="60">
        <f t="shared" si="32"/>
        <v>0</v>
      </c>
      <c r="BQ44" s="60"/>
      <c r="BR44" s="60">
        <f t="shared" si="33"/>
        <v>0</v>
      </c>
      <c r="BS44" s="60"/>
      <c r="BT44" s="60">
        <f t="shared" si="34"/>
        <v>0</v>
      </c>
      <c r="BU44" s="60"/>
      <c r="BV44" s="60">
        <f t="shared" si="35"/>
        <v>0</v>
      </c>
      <c r="BW44" s="60"/>
      <c r="BX44" s="102">
        <f t="shared" si="42"/>
        <v>0</v>
      </c>
      <c r="BY44" s="60"/>
      <c r="BZ44" s="66">
        <f t="shared" si="37"/>
        <v>0</v>
      </c>
      <c r="CA44" s="60"/>
      <c r="CB44" s="66">
        <f t="shared" si="38"/>
        <v>0</v>
      </c>
      <c r="CC44" s="60"/>
      <c r="CD44" s="66">
        <f t="shared" si="39"/>
        <v>0</v>
      </c>
      <c r="CE44" s="60"/>
      <c r="CF44" s="66">
        <f t="shared" si="40"/>
        <v>0</v>
      </c>
      <c r="CG44" s="60"/>
      <c r="CH44" s="66">
        <f t="shared" si="10"/>
        <v>0</v>
      </c>
      <c r="CI44" s="66"/>
      <c r="CJ44" s="60"/>
      <c r="CK44" s="66">
        <f t="shared" si="11"/>
        <v>0</v>
      </c>
      <c r="CL44" s="60"/>
      <c r="CM44" s="57" t="s">
        <v>158</v>
      </c>
      <c r="CN44" s="56" t="s">
        <v>157</v>
      </c>
      <c r="CO44" s="296">
        <f t="shared" si="12"/>
        <v>93157049.400000006</v>
      </c>
      <c r="CP44" s="295">
        <f t="shared" si="13"/>
        <v>1</v>
      </c>
      <c r="CQ44" s="295" t="s">
        <v>368</v>
      </c>
      <c r="CR44" s="295"/>
      <c r="CS44" s="295"/>
      <c r="CT44" s="296"/>
      <c r="CU44" s="295"/>
      <c r="CV44" s="295"/>
      <c r="CW44" s="295"/>
      <c r="CX44" s="295"/>
      <c r="CY44" s="296"/>
      <c r="DA44" s="295"/>
      <c r="DB44" s="295"/>
      <c r="DC44" s="295"/>
      <c r="DD44" s="54"/>
      <c r="DE44" s="296"/>
      <c r="DF44" s="70"/>
      <c r="DG44" s="53"/>
      <c r="DH44" s="295"/>
      <c r="DI44" s="296"/>
      <c r="DJ44" s="69"/>
      <c r="DK44" s="296"/>
      <c r="DL44" s="295"/>
      <c r="DM44" s="296"/>
      <c r="DN44" s="295"/>
      <c r="DO44" s="296"/>
      <c r="DP44" s="67"/>
      <c r="DQ44" s="67"/>
    </row>
    <row r="45" spans="1:121" s="55" customFormat="1" ht="39" x14ac:dyDescent="0.25">
      <c r="A45" s="52" t="s">
        <v>367</v>
      </c>
      <c r="B45" s="52">
        <v>2026</v>
      </c>
      <c r="C45" s="59">
        <f>SUBTOTAL(3,$D$15:D45)</f>
        <v>31</v>
      </c>
      <c r="D45" s="64" t="s">
        <v>31</v>
      </c>
      <c r="E45" s="64"/>
      <c r="F45" s="50"/>
      <c r="G45" s="49">
        <v>15256</v>
      </c>
      <c r="H45" s="63" t="s">
        <v>149</v>
      </c>
      <c r="I45" s="177" t="s">
        <v>1</v>
      </c>
      <c r="J45" s="202" t="s">
        <v>13</v>
      </c>
      <c r="K45" s="72">
        <v>25799.9</v>
      </c>
      <c r="L45" s="72">
        <v>21945</v>
      </c>
      <c r="M45" s="61" t="s">
        <v>154</v>
      </c>
      <c r="N45" s="60">
        <f t="shared" si="0"/>
        <v>1000000</v>
      </c>
      <c r="O45" s="81">
        <v>0</v>
      </c>
      <c r="P45" s="81">
        <f t="shared" si="19"/>
        <v>1000000</v>
      </c>
      <c r="Q45" s="81"/>
      <c r="R45" s="59">
        <f t="shared" si="20"/>
        <v>0</v>
      </c>
      <c r="S45" s="81"/>
      <c r="T45" s="59">
        <f t="shared" si="21"/>
        <v>0</v>
      </c>
      <c r="U45" s="83"/>
      <c r="V45" s="59">
        <f t="shared" si="22"/>
        <v>0</v>
      </c>
      <c r="W45" s="82"/>
      <c r="X45" s="59">
        <f t="shared" si="23"/>
        <v>0</v>
      </c>
      <c r="Y45" s="82"/>
      <c r="Z45" s="59">
        <f t="shared" si="24"/>
        <v>0</v>
      </c>
      <c r="AA45" s="81"/>
      <c r="AB45" s="59">
        <f t="shared" si="25"/>
        <v>0</v>
      </c>
      <c r="AC45" s="60"/>
      <c r="AD45" s="59">
        <f t="shared" si="41"/>
        <v>0</v>
      </c>
      <c r="AE45" s="60"/>
      <c r="AF45" s="59">
        <f t="shared" si="27"/>
        <v>0</v>
      </c>
      <c r="AG45" s="81"/>
      <c r="AH45" s="59">
        <f t="shared" si="28"/>
        <v>0</v>
      </c>
      <c r="AI45" s="59"/>
      <c r="AJ45" s="59"/>
      <c r="AK45" s="59"/>
      <c r="AL45" s="59"/>
      <c r="AM45" s="59"/>
      <c r="AN45" s="57"/>
      <c r="AO45" s="59">
        <f t="shared" si="14"/>
        <v>0</v>
      </c>
      <c r="AP45" s="59"/>
      <c r="AQ45" s="59"/>
      <c r="AR45" s="59"/>
      <c r="AS45" s="59"/>
      <c r="AT45" s="59"/>
      <c r="AU45" s="85"/>
      <c r="AV45" s="85"/>
      <c r="AW45" s="85"/>
      <c r="AX45" s="85"/>
      <c r="AY45" s="59">
        <f t="shared" si="3"/>
        <v>0</v>
      </c>
      <c r="AZ45" s="81"/>
      <c r="BA45" s="81"/>
      <c r="BB45" s="81"/>
      <c r="BC45" s="81"/>
      <c r="BD45" s="59">
        <f t="shared" si="4"/>
        <v>0</v>
      </c>
      <c r="BE45" s="60">
        <v>1000000</v>
      </c>
      <c r="BF45" s="59">
        <f t="shared" si="5"/>
        <v>1</v>
      </c>
      <c r="BG45" s="59">
        <v>1</v>
      </c>
      <c r="BH45" s="203" t="s">
        <v>30</v>
      </c>
      <c r="BI45" s="58">
        <f t="shared" si="6"/>
        <v>0</v>
      </c>
      <c r="BJ45" s="58">
        <f t="shared" si="7"/>
        <v>0</v>
      </c>
      <c r="BK45" s="58">
        <f t="shared" si="29"/>
        <v>0</v>
      </c>
      <c r="BL45" s="60">
        <f t="shared" si="30"/>
        <v>0</v>
      </c>
      <c r="BM45" s="60"/>
      <c r="BN45" s="60">
        <f t="shared" si="31"/>
        <v>0</v>
      </c>
      <c r="BO45" s="60"/>
      <c r="BP45" s="60">
        <f t="shared" si="32"/>
        <v>0</v>
      </c>
      <c r="BQ45" s="60"/>
      <c r="BR45" s="60">
        <f t="shared" si="33"/>
        <v>0</v>
      </c>
      <c r="BS45" s="60"/>
      <c r="BT45" s="60">
        <f t="shared" si="34"/>
        <v>0</v>
      </c>
      <c r="BU45" s="60"/>
      <c r="BV45" s="60">
        <f t="shared" si="35"/>
        <v>0</v>
      </c>
      <c r="BW45" s="60"/>
      <c r="BX45" s="102">
        <f t="shared" si="42"/>
        <v>0</v>
      </c>
      <c r="BY45" s="60"/>
      <c r="BZ45" s="66">
        <f t="shared" si="37"/>
        <v>0</v>
      </c>
      <c r="CA45" s="60"/>
      <c r="CB45" s="66">
        <f t="shared" si="38"/>
        <v>0</v>
      </c>
      <c r="CC45" s="60"/>
      <c r="CD45" s="66">
        <f t="shared" si="39"/>
        <v>0</v>
      </c>
      <c r="CE45" s="60"/>
      <c r="CF45" s="66">
        <f t="shared" si="40"/>
        <v>0</v>
      </c>
      <c r="CG45" s="60"/>
      <c r="CH45" s="66">
        <f t="shared" si="10"/>
        <v>0</v>
      </c>
      <c r="CI45" s="66"/>
      <c r="CJ45" s="60"/>
      <c r="CK45" s="66">
        <f t="shared" si="11"/>
        <v>0</v>
      </c>
      <c r="CL45" s="60"/>
      <c r="CM45" s="57" t="s">
        <v>158</v>
      </c>
      <c r="CN45" s="56" t="s">
        <v>157</v>
      </c>
      <c r="CO45" s="296">
        <f t="shared" ref="CO45:CO62" si="43">N45-BI45</f>
        <v>1000000</v>
      </c>
      <c r="CP45" s="295">
        <f t="shared" si="13"/>
        <v>1</v>
      </c>
      <c r="CQ45" s="295" t="s">
        <v>368</v>
      </c>
      <c r="CR45" s="295"/>
      <c r="CS45" s="295"/>
      <c r="CT45" s="296"/>
      <c r="CU45" s="295"/>
      <c r="CV45" s="295"/>
      <c r="CW45" s="295"/>
      <c r="CX45" s="295"/>
      <c r="CY45" s="296"/>
      <c r="CZ45" s="54"/>
      <c r="DA45" s="296"/>
      <c r="DB45" s="70"/>
      <c r="DC45" s="53"/>
      <c r="DD45" s="295"/>
      <c r="DE45" s="296"/>
      <c r="DF45" s="69"/>
      <c r="DG45" s="296"/>
      <c r="DH45" s="295"/>
      <c r="DI45" s="296"/>
      <c r="DJ45" s="295"/>
      <c r="DK45" s="296"/>
      <c r="DL45" s="67"/>
      <c r="DM45" s="67"/>
    </row>
    <row r="46" spans="1:121" s="55" customFormat="1" ht="39" x14ac:dyDescent="0.25">
      <c r="A46" s="52" t="s">
        <v>367</v>
      </c>
      <c r="B46" s="52">
        <v>2026</v>
      </c>
      <c r="C46" s="59">
        <f>SUBTOTAL(3,$D$15:D46)</f>
        <v>32</v>
      </c>
      <c r="D46" s="64" t="s">
        <v>250</v>
      </c>
      <c r="E46" s="64"/>
      <c r="F46" s="50"/>
      <c r="G46" s="49">
        <v>16786</v>
      </c>
      <c r="H46" s="63" t="s">
        <v>247</v>
      </c>
      <c r="I46" s="177" t="s">
        <v>1</v>
      </c>
      <c r="J46" s="202" t="s">
        <v>13</v>
      </c>
      <c r="K46" s="72">
        <v>7530.8</v>
      </c>
      <c r="L46" s="72">
        <v>7310.9</v>
      </c>
      <c r="M46" s="61" t="s">
        <v>143</v>
      </c>
      <c r="N46" s="60">
        <f t="shared" si="0"/>
        <v>24886615.52</v>
      </c>
      <c r="O46" s="81">
        <v>0</v>
      </c>
      <c r="P46" s="81">
        <f>N46-O46</f>
        <v>24886615.52</v>
      </c>
      <c r="Q46" s="81"/>
      <c r="R46" s="59">
        <f t="shared" si="20"/>
        <v>0</v>
      </c>
      <c r="S46" s="81"/>
      <c r="T46" s="59">
        <f t="shared" si="21"/>
        <v>0</v>
      </c>
      <c r="U46" s="83"/>
      <c r="V46" s="59">
        <f t="shared" si="22"/>
        <v>0</v>
      </c>
      <c r="W46" s="82"/>
      <c r="X46" s="59">
        <f t="shared" si="23"/>
        <v>0</v>
      </c>
      <c r="Y46" s="82"/>
      <c r="Z46" s="59">
        <f t="shared" si="24"/>
        <v>0</v>
      </c>
      <c r="AA46" s="81"/>
      <c r="AB46" s="59">
        <f t="shared" si="25"/>
        <v>0</v>
      </c>
      <c r="AC46" s="60"/>
      <c r="AD46" s="59">
        <f t="shared" si="41"/>
        <v>0</v>
      </c>
      <c r="AE46" s="60"/>
      <c r="AF46" s="59">
        <f t="shared" ref="AF46:AF60" si="44">COUNT(AE46)</f>
        <v>0</v>
      </c>
      <c r="AG46" s="81"/>
      <c r="AH46" s="59">
        <f t="shared" ref="AH46:AH60" si="45">COUNT(AG46)</f>
        <v>0</v>
      </c>
      <c r="AI46" s="85">
        <v>24886615.52</v>
      </c>
      <c r="AJ46" s="59"/>
      <c r="AK46" s="59"/>
      <c r="AL46" s="59"/>
      <c r="AM46" s="59"/>
      <c r="AN46" s="200" t="s">
        <v>252</v>
      </c>
      <c r="AO46" s="59">
        <f t="shared" si="14"/>
        <v>1</v>
      </c>
      <c r="AP46" s="59">
        <f>SUM(LEN(AN46)-LEN(SUBSTITUTE(AN46,",",""))+1)</f>
        <v>4</v>
      </c>
      <c r="AQ46" s="59"/>
      <c r="AR46" s="59"/>
      <c r="AS46" s="59"/>
      <c r="AT46" s="59"/>
      <c r="AU46" s="85"/>
      <c r="AV46" s="85"/>
      <c r="AW46" s="85"/>
      <c r="AX46" s="85"/>
      <c r="AY46" s="59">
        <f t="shared" si="3"/>
        <v>0</v>
      </c>
      <c r="AZ46" s="81"/>
      <c r="BA46" s="81"/>
      <c r="BB46" s="81"/>
      <c r="BC46" s="81"/>
      <c r="BD46" s="59">
        <f t="shared" si="4"/>
        <v>0</v>
      </c>
      <c r="BE46" s="60"/>
      <c r="BF46" s="59">
        <f t="shared" si="5"/>
        <v>0</v>
      </c>
      <c r="BG46" s="59"/>
      <c r="BH46" s="203"/>
      <c r="BI46" s="58">
        <f t="shared" si="6"/>
        <v>0</v>
      </c>
      <c r="BJ46" s="58">
        <f t="shared" si="7"/>
        <v>0</v>
      </c>
      <c r="BK46" s="58">
        <f>IF(BJ46&gt;0,1,0)</f>
        <v>0</v>
      </c>
      <c r="BL46" s="60">
        <f t="shared" si="30"/>
        <v>0</v>
      </c>
      <c r="BM46" s="60"/>
      <c r="BN46" s="60">
        <f t="shared" si="31"/>
        <v>0</v>
      </c>
      <c r="BO46" s="60"/>
      <c r="BP46" s="60">
        <f t="shared" si="32"/>
        <v>0</v>
      </c>
      <c r="BQ46" s="60"/>
      <c r="BR46" s="60">
        <f t="shared" si="33"/>
        <v>0</v>
      </c>
      <c r="BS46" s="60"/>
      <c r="BT46" s="60">
        <f t="shared" si="34"/>
        <v>0</v>
      </c>
      <c r="BU46" s="60"/>
      <c r="BV46" s="60">
        <f t="shared" si="35"/>
        <v>0</v>
      </c>
      <c r="BW46" s="60"/>
      <c r="BX46" s="102">
        <f t="shared" si="42"/>
        <v>0</v>
      </c>
      <c r="BY46" s="60"/>
      <c r="BZ46" s="66">
        <f t="shared" ref="BZ46:BZ60" si="46">COUNT(CA46)</f>
        <v>0</v>
      </c>
      <c r="CA46" s="60"/>
      <c r="CB46" s="66">
        <f t="shared" ref="CB46:CB60" si="47">COUNT(CC46)</f>
        <v>0</v>
      </c>
      <c r="CC46" s="60"/>
      <c r="CD46" s="66">
        <f t="shared" ref="CD46:CD60" si="48">COUNT(CE46)</f>
        <v>0</v>
      </c>
      <c r="CE46" s="60"/>
      <c r="CF46" s="66">
        <f t="shared" ref="CF46:CF60" si="49">COUNT(CG46)</f>
        <v>0</v>
      </c>
      <c r="CG46" s="60"/>
      <c r="CH46" s="66">
        <f t="shared" si="10"/>
        <v>0</v>
      </c>
      <c r="CI46" s="66"/>
      <c r="CJ46" s="60"/>
      <c r="CK46" s="66">
        <f t="shared" si="11"/>
        <v>0</v>
      </c>
      <c r="CL46" s="60"/>
      <c r="CM46" s="57" t="s">
        <v>158</v>
      </c>
      <c r="CN46" s="56" t="s">
        <v>157</v>
      </c>
      <c r="CO46" s="296">
        <f t="shared" si="43"/>
        <v>24886615.52</v>
      </c>
      <c r="CP46" s="295">
        <f t="shared" si="13"/>
        <v>1</v>
      </c>
      <c r="CQ46" s="295" t="s">
        <v>368</v>
      </c>
      <c r="CR46" s="295"/>
      <c r="CS46" s="295"/>
      <c r="CT46" s="296"/>
      <c r="CU46" s="295"/>
      <c r="CV46" s="295"/>
      <c r="CW46" s="295"/>
      <c r="CX46" s="295"/>
      <c r="CY46" s="296"/>
      <c r="CZ46" s="54"/>
      <c r="DA46" s="296"/>
      <c r="DB46" s="70"/>
      <c r="DC46" s="53"/>
      <c r="DD46" s="295"/>
      <c r="DE46" s="296"/>
      <c r="DF46" s="69"/>
      <c r="DG46" s="296"/>
      <c r="DH46" s="295"/>
      <c r="DI46" s="296"/>
      <c r="DJ46" s="295"/>
      <c r="DK46" s="296"/>
      <c r="DL46" s="67"/>
      <c r="DM46" s="67"/>
    </row>
    <row r="47" spans="1:121" s="55" customFormat="1" ht="48.75" customHeight="1" x14ac:dyDescent="0.25">
      <c r="A47" s="52" t="s">
        <v>367</v>
      </c>
      <c r="B47" s="52">
        <v>2027</v>
      </c>
      <c r="C47" s="59">
        <f>SUBTOTAL(3,$D$15:D47)</f>
        <v>33</v>
      </c>
      <c r="D47" s="64" t="s">
        <v>314</v>
      </c>
      <c r="E47" s="64"/>
      <c r="F47" s="50"/>
      <c r="G47" s="49">
        <v>16788</v>
      </c>
      <c r="H47" s="63" t="s">
        <v>17</v>
      </c>
      <c r="I47" s="177"/>
      <c r="J47" s="202" t="s">
        <v>13</v>
      </c>
      <c r="K47" s="72">
        <v>14772.4</v>
      </c>
      <c r="L47" s="72">
        <v>8006</v>
      </c>
      <c r="M47" s="61" t="s">
        <v>315</v>
      </c>
      <c r="N47" s="60">
        <f t="shared" si="0"/>
        <v>31958269.399999999</v>
      </c>
      <c r="O47" s="81">
        <v>0</v>
      </c>
      <c r="P47" s="81">
        <f>N47-O47</f>
        <v>31958269.399999999</v>
      </c>
      <c r="Q47" s="81"/>
      <c r="R47" s="59">
        <f t="shared" ref="R47:AH47" si="50">COUNT(Q47)</f>
        <v>0</v>
      </c>
      <c r="S47" s="82"/>
      <c r="T47" s="59">
        <f t="shared" si="50"/>
        <v>0</v>
      </c>
      <c r="U47" s="83"/>
      <c r="V47" s="59">
        <f t="shared" si="50"/>
        <v>0</v>
      </c>
      <c r="W47" s="82"/>
      <c r="X47" s="59">
        <f t="shared" si="50"/>
        <v>0</v>
      </c>
      <c r="Y47" s="82"/>
      <c r="Z47" s="59">
        <f t="shared" si="50"/>
        <v>0</v>
      </c>
      <c r="AA47" s="81"/>
      <c r="AB47" s="59">
        <f t="shared" si="50"/>
        <v>0</v>
      </c>
      <c r="AC47" s="60"/>
      <c r="AD47" s="59">
        <f t="shared" si="50"/>
        <v>0</v>
      </c>
      <c r="AE47" s="60"/>
      <c r="AF47" s="59">
        <f t="shared" si="50"/>
        <v>0</v>
      </c>
      <c r="AG47" s="72"/>
      <c r="AH47" s="59">
        <f t="shared" si="50"/>
        <v>0</v>
      </c>
      <c r="AI47" s="85">
        <f>6221653.88*AP47</f>
        <v>31108269.399999999</v>
      </c>
      <c r="AJ47" s="59"/>
      <c r="AK47" s="59"/>
      <c r="AL47" s="59"/>
      <c r="AM47" s="59"/>
      <c r="AN47" s="249" t="s">
        <v>316</v>
      </c>
      <c r="AO47" s="59">
        <f>COUNT(AI47)</f>
        <v>1</v>
      </c>
      <c r="AP47" s="59">
        <f>SUM(LEN(AN47)-LEN(SUBSTITUTE(AN47,",",""))+1)</f>
        <v>5</v>
      </c>
      <c r="AQ47" s="59"/>
      <c r="AR47" s="59"/>
      <c r="AS47" s="59"/>
      <c r="AT47" s="59"/>
      <c r="AU47" s="81"/>
      <c r="AV47" s="81"/>
      <c r="AW47" s="81"/>
      <c r="AX47" s="81"/>
      <c r="AY47" s="59">
        <f t="shared" si="3"/>
        <v>0</v>
      </c>
      <c r="AZ47" s="81"/>
      <c r="BA47" s="81"/>
      <c r="BB47" s="81"/>
      <c r="BC47" s="81"/>
      <c r="BD47" s="59">
        <f t="shared" si="4"/>
        <v>0</v>
      </c>
      <c r="BE47" s="60"/>
      <c r="BF47" s="59">
        <f t="shared" si="5"/>
        <v>0</v>
      </c>
      <c r="BG47" s="59"/>
      <c r="BH47" s="198"/>
      <c r="BI47" s="58">
        <f t="shared" si="6"/>
        <v>850000</v>
      </c>
      <c r="BJ47" s="58">
        <f t="shared" si="7"/>
        <v>1</v>
      </c>
      <c r="BK47" s="58">
        <f>IF(BJ47&gt;0,1,0)</f>
        <v>1</v>
      </c>
      <c r="BL47" s="60">
        <f t="shared" ref="BL47:CF47" si="51">COUNT(BM47)</f>
        <v>0</v>
      </c>
      <c r="BM47" s="60"/>
      <c r="BN47" s="60">
        <f t="shared" si="51"/>
        <v>0</v>
      </c>
      <c r="BO47" s="60"/>
      <c r="BP47" s="60">
        <f t="shared" si="51"/>
        <v>0</v>
      </c>
      <c r="BQ47" s="60"/>
      <c r="BR47" s="60">
        <f t="shared" si="51"/>
        <v>0</v>
      </c>
      <c r="BS47" s="60"/>
      <c r="BT47" s="60">
        <f t="shared" si="51"/>
        <v>0</v>
      </c>
      <c r="BU47" s="60"/>
      <c r="BV47" s="60">
        <f t="shared" si="51"/>
        <v>0</v>
      </c>
      <c r="BW47" s="60"/>
      <c r="BX47" s="102">
        <f t="shared" si="51"/>
        <v>0</v>
      </c>
      <c r="BY47" s="60"/>
      <c r="BZ47" s="66">
        <f t="shared" si="51"/>
        <v>0</v>
      </c>
      <c r="CA47" s="60"/>
      <c r="CB47" s="66">
        <f t="shared" si="51"/>
        <v>0</v>
      </c>
      <c r="CC47" s="60"/>
      <c r="CD47" s="66">
        <f t="shared" si="51"/>
        <v>0</v>
      </c>
      <c r="CE47" s="60"/>
      <c r="CF47" s="66">
        <f t="shared" si="51"/>
        <v>0</v>
      </c>
      <c r="CG47" s="60"/>
      <c r="CH47" s="66">
        <f t="shared" si="10"/>
        <v>1</v>
      </c>
      <c r="CI47" s="66"/>
      <c r="CJ47" s="60">
        <v>850000</v>
      </c>
      <c r="CK47" s="66">
        <f t="shared" si="11"/>
        <v>0</v>
      </c>
      <c r="CL47" s="60"/>
      <c r="CM47" s="57" t="s">
        <v>158</v>
      </c>
      <c r="CN47" s="56" t="s">
        <v>157</v>
      </c>
      <c r="CO47" s="296">
        <f t="shared" si="43"/>
        <v>31108269.399999999</v>
      </c>
      <c r="CP47" s="295">
        <f t="shared" si="13"/>
        <v>1</v>
      </c>
      <c r="CQ47" s="295" t="s">
        <v>368</v>
      </c>
      <c r="CR47" s="295"/>
      <c r="CS47" s="295"/>
      <c r="CT47" s="296"/>
      <c r="CU47" s="295"/>
      <c r="CV47" s="295"/>
      <c r="CW47" s="295"/>
      <c r="CX47" s="295"/>
      <c r="CY47" s="296"/>
      <c r="DA47" s="295"/>
      <c r="DB47" s="295"/>
      <c r="DC47" s="295"/>
      <c r="DD47" s="54"/>
      <c r="DE47" s="296"/>
      <c r="DF47" s="70"/>
      <c r="DG47" s="53"/>
      <c r="DH47" s="295"/>
      <c r="DI47" s="296"/>
      <c r="DJ47" s="69"/>
      <c r="DK47" s="296"/>
      <c r="DL47" s="295"/>
      <c r="DM47" s="296"/>
      <c r="DN47" s="295"/>
      <c r="DO47" s="296"/>
      <c r="DP47" s="67"/>
      <c r="DQ47" s="67"/>
    </row>
    <row r="48" spans="1:121" s="55" customFormat="1" ht="39" x14ac:dyDescent="0.25">
      <c r="A48" s="52" t="s">
        <v>367</v>
      </c>
      <c r="B48" s="52">
        <v>2026</v>
      </c>
      <c r="C48" s="59">
        <f>SUBTOTAL(3,$D$15:D48)</f>
        <v>34</v>
      </c>
      <c r="D48" s="64" t="s">
        <v>251</v>
      </c>
      <c r="E48" s="64"/>
      <c r="F48" s="50"/>
      <c r="G48" s="49">
        <v>16789</v>
      </c>
      <c r="H48" s="63" t="s">
        <v>245</v>
      </c>
      <c r="I48" s="177" t="s">
        <v>1</v>
      </c>
      <c r="J48" s="202" t="s">
        <v>13</v>
      </c>
      <c r="K48" s="72">
        <v>8804.2999999999993</v>
      </c>
      <c r="L48" s="72">
        <v>7526.4</v>
      </c>
      <c r="M48" s="61" t="s">
        <v>143</v>
      </c>
      <c r="N48" s="60">
        <f t="shared" si="0"/>
        <v>24886615.52</v>
      </c>
      <c r="O48" s="81">
        <v>0</v>
      </c>
      <c r="P48" s="81">
        <f>N48-O48</f>
        <v>24886615.52</v>
      </c>
      <c r="Q48" s="81"/>
      <c r="R48" s="59">
        <f>COUNT(Q48)</f>
        <v>0</v>
      </c>
      <c r="S48" s="81"/>
      <c r="T48" s="59">
        <f>COUNT(S48)</f>
        <v>0</v>
      </c>
      <c r="U48" s="83"/>
      <c r="V48" s="59">
        <f>COUNT(U48)</f>
        <v>0</v>
      </c>
      <c r="W48" s="82"/>
      <c r="X48" s="59">
        <f>COUNT(W48)</f>
        <v>0</v>
      </c>
      <c r="Y48" s="82"/>
      <c r="Z48" s="59">
        <f>COUNT(Y48)</f>
        <v>0</v>
      </c>
      <c r="AA48" s="81"/>
      <c r="AB48" s="59">
        <f>COUNT(AA48)</f>
        <v>0</v>
      </c>
      <c r="AC48" s="60"/>
      <c r="AD48" s="59">
        <f t="shared" si="41"/>
        <v>0</v>
      </c>
      <c r="AE48" s="60"/>
      <c r="AF48" s="59">
        <f t="shared" si="44"/>
        <v>0</v>
      </c>
      <c r="AG48" s="81"/>
      <c r="AH48" s="59">
        <f t="shared" si="45"/>
        <v>0</v>
      </c>
      <c r="AI48" s="85">
        <v>24886615.52</v>
      </c>
      <c r="AJ48" s="59"/>
      <c r="AK48" s="59"/>
      <c r="AL48" s="59"/>
      <c r="AM48" s="59"/>
      <c r="AN48" s="200" t="s">
        <v>253</v>
      </c>
      <c r="AO48" s="59">
        <f t="shared" si="14"/>
        <v>1</v>
      </c>
      <c r="AP48" s="59">
        <f>SUM(LEN(AN48)-LEN(SUBSTITUTE(AN48,",",""))+1)</f>
        <v>4</v>
      </c>
      <c r="AQ48" s="59"/>
      <c r="AR48" s="59"/>
      <c r="AS48" s="59"/>
      <c r="AT48" s="59"/>
      <c r="AU48" s="85"/>
      <c r="AV48" s="85"/>
      <c r="AW48" s="85"/>
      <c r="AX48" s="85"/>
      <c r="AY48" s="59">
        <f t="shared" si="3"/>
        <v>0</v>
      </c>
      <c r="AZ48" s="81"/>
      <c r="BA48" s="81"/>
      <c r="BB48" s="81"/>
      <c r="BC48" s="81"/>
      <c r="BD48" s="59">
        <f t="shared" si="4"/>
        <v>0</v>
      </c>
      <c r="BE48" s="60"/>
      <c r="BF48" s="59">
        <f t="shared" si="5"/>
        <v>0</v>
      </c>
      <c r="BG48" s="59"/>
      <c r="BH48" s="203"/>
      <c r="BI48" s="58">
        <f t="shared" si="6"/>
        <v>0</v>
      </c>
      <c r="BJ48" s="58">
        <f t="shared" si="7"/>
        <v>0</v>
      </c>
      <c r="BK48" s="58">
        <f>IF(BJ48&gt;0,1,0)</f>
        <v>0</v>
      </c>
      <c r="BL48" s="60">
        <f>COUNT(BM48)</f>
        <v>0</v>
      </c>
      <c r="BM48" s="60"/>
      <c r="BN48" s="60">
        <f>COUNT(BO48)</f>
        <v>0</v>
      </c>
      <c r="BO48" s="60"/>
      <c r="BP48" s="60">
        <f>COUNT(BQ48)</f>
        <v>0</v>
      </c>
      <c r="BQ48" s="60"/>
      <c r="BR48" s="60">
        <f>COUNT(BS48)</f>
        <v>0</v>
      </c>
      <c r="BS48" s="60"/>
      <c r="BT48" s="60">
        <f>COUNT(BU48)</f>
        <v>0</v>
      </c>
      <c r="BU48" s="60"/>
      <c r="BV48" s="60">
        <f>COUNT(BW48)</f>
        <v>0</v>
      </c>
      <c r="BW48" s="60"/>
      <c r="BX48" s="102">
        <f t="shared" si="42"/>
        <v>0</v>
      </c>
      <c r="BY48" s="60"/>
      <c r="BZ48" s="66">
        <f t="shared" si="46"/>
        <v>0</v>
      </c>
      <c r="CA48" s="60"/>
      <c r="CB48" s="66">
        <f t="shared" si="47"/>
        <v>0</v>
      </c>
      <c r="CC48" s="60"/>
      <c r="CD48" s="66">
        <f t="shared" si="48"/>
        <v>0</v>
      </c>
      <c r="CE48" s="60"/>
      <c r="CF48" s="66">
        <f t="shared" si="49"/>
        <v>0</v>
      </c>
      <c r="CG48" s="60"/>
      <c r="CH48" s="66">
        <f t="shared" si="10"/>
        <v>0</v>
      </c>
      <c r="CI48" s="66"/>
      <c r="CJ48" s="60"/>
      <c r="CK48" s="66">
        <f t="shared" si="11"/>
        <v>0</v>
      </c>
      <c r="CL48" s="60"/>
      <c r="CM48" s="57" t="s">
        <v>158</v>
      </c>
      <c r="CN48" s="56" t="s">
        <v>246</v>
      </c>
      <c r="CO48" s="296">
        <f t="shared" si="43"/>
        <v>24886615.52</v>
      </c>
      <c r="CP48" s="295">
        <f t="shared" si="13"/>
        <v>1</v>
      </c>
      <c r="CQ48" s="295" t="s">
        <v>368</v>
      </c>
      <c r="CR48" s="295"/>
      <c r="CS48" s="295"/>
      <c r="CT48" s="296"/>
      <c r="CU48" s="295"/>
      <c r="CV48" s="295"/>
      <c r="CW48" s="295"/>
      <c r="CX48" s="295"/>
      <c r="CY48" s="296"/>
      <c r="CZ48" s="54"/>
      <c r="DA48" s="296"/>
      <c r="DB48" s="70"/>
      <c r="DC48" s="53"/>
      <c r="DD48" s="295"/>
      <c r="DE48" s="296"/>
      <c r="DF48" s="69"/>
      <c r="DG48" s="296"/>
      <c r="DH48" s="295"/>
      <c r="DI48" s="296"/>
      <c r="DJ48" s="295"/>
      <c r="DK48" s="296"/>
      <c r="DL48" s="67"/>
      <c r="DM48" s="67"/>
    </row>
    <row r="49" spans="1:121" s="55" customFormat="1" ht="39" x14ac:dyDescent="0.25">
      <c r="A49" s="52" t="s">
        <v>367</v>
      </c>
      <c r="B49" s="52">
        <v>2027</v>
      </c>
      <c r="C49" s="59">
        <f>SUBTOTAL(3,$D$15:D49)</f>
        <v>35</v>
      </c>
      <c r="D49" s="64" t="s">
        <v>365</v>
      </c>
      <c r="E49" s="64"/>
      <c r="F49" s="50"/>
      <c r="G49" s="49">
        <v>17299</v>
      </c>
      <c r="H49" s="63" t="s">
        <v>10</v>
      </c>
      <c r="I49" s="177"/>
      <c r="J49" s="202" t="s">
        <v>5</v>
      </c>
      <c r="K49" s="72">
        <v>664.6</v>
      </c>
      <c r="L49" s="72">
        <v>664.6</v>
      </c>
      <c r="M49" s="61" t="s">
        <v>366</v>
      </c>
      <c r="N49" s="60">
        <f t="shared" ref="N49" si="52">Q49+S49+U49+W49+Y49+AA49+AC49+AE49+AG49+AI49+AU49+AZ49+BE49+BI49</f>
        <v>8193268.8799999999</v>
      </c>
      <c r="O49" s="81">
        <v>0</v>
      </c>
      <c r="P49" s="81">
        <f t="shared" ref="P49" si="53">N49-O49</f>
        <v>8193268.8799999999</v>
      </c>
      <c r="Q49" s="81"/>
      <c r="R49" s="59">
        <f t="shared" ref="R49" si="54">COUNT(Q49)</f>
        <v>0</v>
      </c>
      <c r="S49" s="81"/>
      <c r="T49" s="59">
        <f t="shared" ref="T49" si="55">COUNT(S49)</f>
        <v>0</v>
      </c>
      <c r="U49" s="83"/>
      <c r="V49" s="59">
        <f t="shared" ref="V49" si="56">COUNT(U49)</f>
        <v>0</v>
      </c>
      <c r="W49" s="82"/>
      <c r="X49" s="59">
        <f t="shared" ref="X49" si="57">COUNT(W49)</f>
        <v>0</v>
      </c>
      <c r="Y49" s="82"/>
      <c r="Z49" s="59">
        <f t="shared" ref="Z49" si="58">COUNT(Y49)</f>
        <v>0</v>
      </c>
      <c r="AA49" s="81"/>
      <c r="AB49" s="59">
        <f t="shared" ref="AB49" si="59">COUNT(AA49)</f>
        <v>0</v>
      </c>
      <c r="AC49" s="60"/>
      <c r="AD49" s="59">
        <f t="shared" si="41"/>
        <v>0</v>
      </c>
      <c r="AE49" s="60"/>
      <c r="AF49" s="59">
        <f t="shared" si="44"/>
        <v>0</v>
      </c>
      <c r="AG49" s="81"/>
      <c r="AH49" s="59">
        <f t="shared" si="45"/>
        <v>0</v>
      </c>
      <c r="AI49" s="85"/>
      <c r="AJ49" s="59"/>
      <c r="AK49" s="59"/>
      <c r="AL49" s="59"/>
      <c r="AM49" s="59"/>
      <c r="AN49" s="249"/>
      <c r="AO49" s="59">
        <f>COUNT(AI49)</f>
        <v>0</v>
      </c>
      <c r="AP49" s="59"/>
      <c r="AQ49" s="59"/>
      <c r="AR49" s="59"/>
      <c r="AS49" s="59"/>
      <c r="AT49" s="59"/>
      <c r="AU49" s="81">
        <v>8193268.8799999999</v>
      </c>
      <c r="AV49" s="81"/>
      <c r="AW49" s="81"/>
      <c r="AX49" s="81"/>
      <c r="AY49" s="59">
        <f t="shared" ref="AY49" si="60">COUNT(AU49)</f>
        <v>1</v>
      </c>
      <c r="AZ49" s="81"/>
      <c r="BA49" s="81"/>
      <c r="BB49" s="81"/>
      <c r="BC49" s="81"/>
      <c r="BD49" s="59">
        <f t="shared" ref="BD49" si="61">COUNT(AZ49)</f>
        <v>0</v>
      </c>
      <c r="BE49" s="60"/>
      <c r="BF49" s="59">
        <f t="shared" ref="BF49" si="62">COUNT(BE49)</f>
        <v>0</v>
      </c>
      <c r="BG49" s="59"/>
      <c r="BH49" s="198">
        <v>0</v>
      </c>
      <c r="BI49" s="58">
        <f t="shared" ref="BI49" si="63">BM49+BO49+BQ49+BS49+BU49+BW49+BY49+CA49+CC49+CE49+CG49+CJ49+CL49</f>
        <v>0</v>
      </c>
      <c r="BJ49" s="58">
        <f t="shared" ref="BJ49" si="64">BL49+BN49+BP49+BR49+BT49+BV49+BX49+BZ49+CB49+CD49+CF49+CH49+CK49</f>
        <v>0</v>
      </c>
      <c r="BK49" s="58">
        <f t="shared" ref="BK49" si="65">IF(BJ49&gt;0,1,0)</f>
        <v>0</v>
      </c>
      <c r="BL49" s="60">
        <f t="shared" ref="BL49" si="66">COUNT(BM49)</f>
        <v>0</v>
      </c>
      <c r="BM49" s="60"/>
      <c r="BN49" s="60">
        <f t="shared" ref="BN49" si="67">COUNT(BO49)</f>
        <v>0</v>
      </c>
      <c r="BO49" s="60"/>
      <c r="BP49" s="60">
        <f t="shared" ref="BP49" si="68">COUNT(BQ49)</f>
        <v>0</v>
      </c>
      <c r="BQ49" s="60"/>
      <c r="BR49" s="60">
        <f t="shared" ref="BR49" si="69">COUNT(BS49)</f>
        <v>0</v>
      </c>
      <c r="BS49" s="60"/>
      <c r="BT49" s="60">
        <f t="shared" ref="BT49" si="70">COUNT(BU49)</f>
        <v>0</v>
      </c>
      <c r="BU49" s="60"/>
      <c r="BV49" s="60">
        <f t="shared" ref="BV49" si="71">COUNT(BW49)</f>
        <v>0</v>
      </c>
      <c r="BW49" s="60"/>
      <c r="BX49" s="102">
        <f t="shared" si="42"/>
        <v>0</v>
      </c>
      <c r="BY49" s="60"/>
      <c r="BZ49" s="66">
        <f t="shared" si="46"/>
        <v>0</v>
      </c>
      <c r="CA49" s="60"/>
      <c r="CB49" s="66">
        <f t="shared" si="47"/>
        <v>0</v>
      </c>
      <c r="CC49" s="60"/>
      <c r="CD49" s="66">
        <f t="shared" si="48"/>
        <v>0</v>
      </c>
      <c r="CE49" s="60"/>
      <c r="CF49" s="66">
        <f t="shared" si="49"/>
        <v>0</v>
      </c>
      <c r="CG49" s="60"/>
      <c r="CH49" s="66">
        <f t="shared" ref="CH49" si="72">COUNT(CJ49)</f>
        <v>0</v>
      </c>
      <c r="CI49" s="66"/>
      <c r="CJ49" s="60"/>
      <c r="CK49" s="66">
        <f t="shared" ref="CK49" si="73">COUNT(CL49)</f>
        <v>0</v>
      </c>
      <c r="CL49" s="60"/>
      <c r="CM49" s="57" t="s">
        <v>158</v>
      </c>
      <c r="CN49" s="56" t="s">
        <v>157</v>
      </c>
      <c r="CO49" s="296">
        <f t="shared" si="43"/>
        <v>8193268.8799999999</v>
      </c>
      <c r="CP49" s="295">
        <f t="shared" si="13"/>
        <v>1</v>
      </c>
      <c r="CQ49" s="295" t="s">
        <v>368</v>
      </c>
      <c r="CR49" s="295"/>
      <c r="CS49" s="295"/>
      <c r="CT49" s="296"/>
      <c r="CU49" s="295"/>
      <c r="CV49" s="295"/>
      <c r="CW49" s="295"/>
      <c r="CX49" s="295"/>
      <c r="CY49" s="296"/>
      <c r="DA49" s="295"/>
      <c r="DB49" s="295"/>
      <c r="DC49" s="295"/>
      <c r="DD49" s="54"/>
      <c r="DE49" s="296"/>
      <c r="DF49" s="70"/>
      <c r="DG49" s="53"/>
      <c r="DH49" s="295"/>
      <c r="DI49" s="296"/>
      <c r="DJ49" s="69"/>
      <c r="DK49" s="296"/>
      <c r="DL49" s="295"/>
      <c r="DM49" s="296"/>
      <c r="DN49" s="295"/>
      <c r="DO49" s="296"/>
      <c r="DP49" s="67"/>
      <c r="DQ49" s="67"/>
    </row>
    <row r="50" spans="1:121" s="55" customFormat="1" ht="75" customHeight="1" x14ac:dyDescent="0.25">
      <c r="A50" s="52" t="s">
        <v>367</v>
      </c>
      <c r="B50" s="52">
        <v>2027</v>
      </c>
      <c r="C50" s="59">
        <f>SUBTOTAL(3,$D$15:D50)</f>
        <v>36</v>
      </c>
      <c r="D50" s="64" t="s">
        <v>317</v>
      </c>
      <c r="E50" s="64"/>
      <c r="F50" s="50"/>
      <c r="G50" s="49">
        <v>17826</v>
      </c>
      <c r="H50" s="63" t="s">
        <v>17</v>
      </c>
      <c r="I50" s="177"/>
      <c r="J50" s="202" t="s">
        <v>16</v>
      </c>
      <c r="K50" s="72">
        <v>20765.7</v>
      </c>
      <c r="L50" s="72">
        <v>17125.8</v>
      </c>
      <c r="M50" s="61" t="s">
        <v>318</v>
      </c>
      <c r="N50" s="60">
        <f t="shared" si="0"/>
        <v>63916538.799999997</v>
      </c>
      <c r="O50" s="81">
        <v>0</v>
      </c>
      <c r="P50" s="81">
        <f>N50-O50</f>
        <v>63916538.799999997</v>
      </c>
      <c r="Q50" s="81"/>
      <c r="R50" s="59">
        <f>COUNT(Q50)</f>
        <v>0</v>
      </c>
      <c r="S50" s="82"/>
      <c r="T50" s="59">
        <f>COUNT(S50)</f>
        <v>0</v>
      </c>
      <c r="U50" s="83"/>
      <c r="V50" s="59">
        <f>COUNT(U50)</f>
        <v>0</v>
      </c>
      <c r="W50" s="82"/>
      <c r="X50" s="59">
        <f>COUNT(W50)</f>
        <v>0</v>
      </c>
      <c r="Y50" s="82"/>
      <c r="Z50" s="59">
        <f>COUNT(Y50)</f>
        <v>0</v>
      </c>
      <c r="AA50" s="81"/>
      <c r="AB50" s="59">
        <f>COUNT(AA50)</f>
        <v>0</v>
      </c>
      <c r="AC50" s="60"/>
      <c r="AD50" s="59">
        <f t="shared" si="41"/>
        <v>0</v>
      </c>
      <c r="AE50" s="60"/>
      <c r="AF50" s="59">
        <f t="shared" si="44"/>
        <v>0</v>
      </c>
      <c r="AG50" s="72"/>
      <c r="AH50" s="59">
        <f t="shared" si="45"/>
        <v>0</v>
      </c>
      <c r="AI50" s="85">
        <f>6221653.88*AP50</f>
        <v>62216538.799999997</v>
      </c>
      <c r="AJ50" s="59"/>
      <c r="AK50" s="59"/>
      <c r="AL50" s="59"/>
      <c r="AM50" s="59"/>
      <c r="AN50" s="249" t="s">
        <v>319</v>
      </c>
      <c r="AO50" s="59">
        <f t="shared" si="14"/>
        <v>1</v>
      </c>
      <c r="AP50" s="59">
        <f>SUM(LEN(AN50)-LEN(SUBSTITUTE(AN50,",",""))+1)</f>
        <v>10</v>
      </c>
      <c r="AQ50" s="59"/>
      <c r="AR50" s="59"/>
      <c r="AS50" s="59"/>
      <c r="AT50" s="59"/>
      <c r="AU50" s="81"/>
      <c r="AV50" s="81"/>
      <c r="AW50" s="81"/>
      <c r="AX50" s="81"/>
      <c r="AY50" s="59">
        <f t="shared" si="3"/>
        <v>0</v>
      </c>
      <c r="AZ50" s="81"/>
      <c r="BA50" s="81"/>
      <c r="BB50" s="81"/>
      <c r="BC50" s="81"/>
      <c r="BD50" s="59">
        <f t="shared" si="4"/>
        <v>0</v>
      </c>
      <c r="BE50" s="60"/>
      <c r="BF50" s="59">
        <f t="shared" si="5"/>
        <v>0</v>
      </c>
      <c r="BG50" s="59"/>
      <c r="BH50" s="198"/>
      <c r="BI50" s="58">
        <f t="shared" si="6"/>
        <v>1700000</v>
      </c>
      <c r="BJ50" s="58">
        <f t="shared" si="7"/>
        <v>1</v>
      </c>
      <c r="BK50" s="58">
        <f>IF(BJ50&gt;0,1,0)</f>
        <v>1</v>
      </c>
      <c r="BL50" s="60">
        <f>COUNT(BM50)</f>
        <v>0</v>
      </c>
      <c r="BM50" s="60"/>
      <c r="BN50" s="60">
        <f>COUNT(BO50)</f>
        <v>0</v>
      </c>
      <c r="BO50" s="60"/>
      <c r="BP50" s="60">
        <f>COUNT(BQ50)</f>
        <v>0</v>
      </c>
      <c r="BQ50" s="60"/>
      <c r="BR50" s="60">
        <f>COUNT(BS50)</f>
        <v>0</v>
      </c>
      <c r="BS50" s="60"/>
      <c r="BT50" s="60">
        <f>COUNT(BU50)</f>
        <v>0</v>
      </c>
      <c r="BU50" s="60"/>
      <c r="BV50" s="60">
        <f>COUNT(BW50)</f>
        <v>0</v>
      </c>
      <c r="BW50" s="60"/>
      <c r="BX50" s="102">
        <f t="shared" si="42"/>
        <v>0</v>
      </c>
      <c r="BY50" s="60"/>
      <c r="BZ50" s="66">
        <f t="shared" si="46"/>
        <v>0</v>
      </c>
      <c r="CA50" s="60"/>
      <c r="CB50" s="66">
        <f t="shared" si="47"/>
        <v>0</v>
      </c>
      <c r="CC50" s="60"/>
      <c r="CD50" s="66">
        <f t="shared" si="48"/>
        <v>0</v>
      </c>
      <c r="CE50" s="60"/>
      <c r="CF50" s="66">
        <f t="shared" si="49"/>
        <v>0</v>
      </c>
      <c r="CG50" s="60"/>
      <c r="CH50" s="66">
        <f t="shared" si="10"/>
        <v>1</v>
      </c>
      <c r="CI50" s="66"/>
      <c r="CJ50" s="60">
        <v>1700000</v>
      </c>
      <c r="CK50" s="66">
        <f t="shared" si="11"/>
        <v>0</v>
      </c>
      <c r="CL50" s="60"/>
      <c r="CM50" s="57" t="s">
        <v>158</v>
      </c>
      <c r="CN50" s="56" t="s">
        <v>157</v>
      </c>
      <c r="CO50" s="296">
        <f t="shared" si="43"/>
        <v>62216538.799999997</v>
      </c>
      <c r="CP50" s="295">
        <f t="shared" si="13"/>
        <v>1</v>
      </c>
      <c r="CQ50" s="295" t="s">
        <v>368</v>
      </c>
      <c r="CR50" s="295"/>
      <c r="CS50" s="295"/>
      <c r="CT50" s="296"/>
      <c r="CU50" s="295"/>
      <c r="CV50" s="295"/>
      <c r="CW50" s="295"/>
      <c r="CX50" s="295"/>
      <c r="CY50" s="296"/>
      <c r="DA50" s="295"/>
      <c r="DB50" s="295"/>
      <c r="DC50" s="295"/>
      <c r="DD50" s="54"/>
      <c r="DE50" s="296"/>
      <c r="DF50" s="70"/>
      <c r="DG50" s="53"/>
      <c r="DH50" s="295"/>
      <c r="DI50" s="296"/>
      <c r="DJ50" s="69"/>
      <c r="DK50" s="296"/>
      <c r="DL50" s="295"/>
      <c r="DM50" s="296"/>
      <c r="DN50" s="295"/>
      <c r="DO50" s="296"/>
      <c r="DP50" s="67"/>
      <c r="DQ50" s="67"/>
    </row>
    <row r="51" spans="1:121" s="55" customFormat="1" ht="39" x14ac:dyDescent="0.25">
      <c r="A51" s="52" t="s">
        <v>367</v>
      </c>
      <c r="B51" s="52">
        <v>2027</v>
      </c>
      <c r="C51" s="59">
        <f>SUBTOTAL(3,$D$15:D51)</f>
        <v>37</v>
      </c>
      <c r="D51" s="64" t="s">
        <v>29</v>
      </c>
      <c r="E51" s="64"/>
      <c r="F51" s="50"/>
      <c r="G51" s="49">
        <v>17827</v>
      </c>
      <c r="H51" s="71" t="s">
        <v>19</v>
      </c>
      <c r="I51" s="177" t="s">
        <v>1</v>
      </c>
      <c r="J51" s="202" t="s">
        <v>16</v>
      </c>
      <c r="K51" s="72">
        <v>13621.1</v>
      </c>
      <c r="L51" s="72">
        <v>13594.9</v>
      </c>
      <c r="M51" s="61" t="s">
        <v>155</v>
      </c>
      <c r="N51" s="60">
        <f t="shared" si="0"/>
        <v>11617386.289999999</v>
      </c>
      <c r="O51" s="81">
        <v>0</v>
      </c>
      <c r="P51" s="60">
        <f t="shared" si="19"/>
        <v>11617386.289999999</v>
      </c>
      <c r="Q51" s="81"/>
      <c r="R51" s="59">
        <f>COUNT(Q51)</f>
        <v>0</v>
      </c>
      <c r="S51" s="81"/>
      <c r="T51" s="59">
        <f>COUNT(S51)</f>
        <v>0</v>
      </c>
      <c r="U51" s="83"/>
      <c r="V51" s="59">
        <f>COUNT(U51)</f>
        <v>0</v>
      </c>
      <c r="W51" s="82"/>
      <c r="X51" s="59">
        <f>COUNT(W51)</f>
        <v>0</v>
      </c>
      <c r="Y51" s="82"/>
      <c r="Z51" s="59">
        <f>COUNT(Y51)</f>
        <v>0</v>
      </c>
      <c r="AA51" s="81"/>
      <c r="AB51" s="59">
        <f>COUNT(AA51)</f>
        <v>0</v>
      </c>
      <c r="AC51" s="60"/>
      <c r="AD51" s="59">
        <f t="shared" si="41"/>
        <v>0</v>
      </c>
      <c r="AE51" s="60"/>
      <c r="AF51" s="59">
        <f t="shared" si="44"/>
        <v>0</v>
      </c>
      <c r="AG51" s="81"/>
      <c r="AH51" s="59">
        <f t="shared" si="45"/>
        <v>0</v>
      </c>
      <c r="AI51" s="59"/>
      <c r="AJ51" s="59"/>
      <c r="AK51" s="59"/>
      <c r="AL51" s="59"/>
      <c r="AM51" s="59"/>
      <c r="AN51" s="57"/>
      <c r="AO51" s="59">
        <f t="shared" si="14"/>
        <v>0</v>
      </c>
      <c r="AP51" s="59"/>
      <c r="AQ51" s="59"/>
      <c r="AR51" s="59"/>
      <c r="AS51" s="59"/>
      <c r="AT51" s="59"/>
      <c r="AU51" s="81">
        <v>11617386.289999999</v>
      </c>
      <c r="AV51" s="81"/>
      <c r="AW51" s="81"/>
      <c r="AX51" s="81"/>
      <c r="AY51" s="59">
        <f t="shared" si="3"/>
        <v>1</v>
      </c>
      <c r="AZ51" s="81"/>
      <c r="BA51" s="81"/>
      <c r="BB51" s="81"/>
      <c r="BC51" s="81"/>
      <c r="BD51" s="59">
        <f t="shared" si="4"/>
        <v>0</v>
      </c>
      <c r="BE51" s="60"/>
      <c r="BF51" s="59">
        <f t="shared" si="5"/>
        <v>0</v>
      </c>
      <c r="BG51" s="59"/>
      <c r="BH51" s="198">
        <v>0</v>
      </c>
      <c r="BI51" s="58">
        <f t="shared" si="6"/>
        <v>0</v>
      </c>
      <c r="BJ51" s="58">
        <f t="shared" si="7"/>
        <v>0</v>
      </c>
      <c r="BK51" s="58">
        <f t="shared" si="29"/>
        <v>0</v>
      </c>
      <c r="BL51" s="60">
        <f>COUNT(BM51)</f>
        <v>0</v>
      </c>
      <c r="BM51" s="60"/>
      <c r="BN51" s="60">
        <f>COUNT(BO51)</f>
        <v>0</v>
      </c>
      <c r="BO51" s="60"/>
      <c r="BP51" s="60">
        <f>COUNT(BQ51)</f>
        <v>0</v>
      </c>
      <c r="BQ51" s="60"/>
      <c r="BR51" s="60">
        <f>COUNT(BS51)</f>
        <v>0</v>
      </c>
      <c r="BS51" s="60"/>
      <c r="BT51" s="60">
        <f>COUNT(BU51)</f>
        <v>0</v>
      </c>
      <c r="BU51" s="60"/>
      <c r="BV51" s="60">
        <f>COUNT(BW51)</f>
        <v>0</v>
      </c>
      <c r="BW51" s="60"/>
      <c r="BX51" s="102">
        <f t="shared" si="42"/>
        <v>0</v>
      </c>
      <c r="BY51" s="60"/>
      <c r="BZ51" s="66">
        <f t="shared" si="46"/>
        <v>0</v>
      </c>
      <c r="CA51" s="60"/>
      <c r="CB51" s="66">
        <f t="shared" si="47"/>
        <v>0</v>
      </c>
      <c r="CC51" s="60"/>
      <c r="CD51" s="66">
        <f t="shared" si="48"/>
        <v>0</v>
      </c>
      <c r="CE51" s="60"/>
      <c r="CF51" s="66">
        <f t="shared" si="49"/>
        <v>0</v>
      </c>
      <c r="CG51" s="60"/>
      <c r="CH51" s="66">
        <f t="shared" si="10"/>
        <v>0</v>
      </c>
      <c r="CI51" s="66"/>
      <c r="CJ51" s="60"/>
      <c r="CK51" s="66">
        <f t="shared" si="11"/>
        <v>0</v>
      </c>
      <c r="CL51" s="60"/>
      <c r="CM51" s="57" t="s">
        <v>158</v>
      </c>
      <c r="CN51" s="56" t="s">
        <v>157</v>
      </c>
      <c r="CO51" s="296">
        <f t="shared" si="43"/>
        <v>11617386.289999999</v>
      </c>
      <c r="CP51" s="295">
        <f t="shared" si="13"/>
        <v>1</v>
      </c>
      <c r="CQ51" s="295" t="s">
        <v>368</v>
      </c>
      <c r="CR51" s="295"/>
      <c r="CS51" s="295"/>
      <c r="CT51" s="296"/>
      <c r="CU51" s="295"/>
      <c r="CV51" s="295"/>
      <c r="CW51" s="295"/>
      <c r="CX51" s="295"/>
      <c r="CY51" s="296"/>
      <c r="DA51" s="295"/>
      <c r="DB51" s="295"/>
      <c r="DC51" s="295"/>
      <c r="DD51" s="54"/>
      <c r="DE51" s="296"/>
      <c r="DF51" s="70"/>
      <c r="DG51" s="53"/>
      <c r="DH51" s="295"/>
      <c r="DI51" s="296"/>
      <c r="DJ51" s="69"/>
      <c r="DK51" s="296"/>
      <c r="DL51" s="295"/>
      <c r="DM51" s="296"/>
      <c r="DN51" s="295"/>
      <c r="DO51" s="296"/>
      <c r="DP51" s="67"/>
      <c r="DQ51" s="67"/>
    </row>
    <row r="52" spans="1:121" s="55" customFormat="1" ht="51.75" x14ac:dyDescent="0.25">
      <c r="A52" s="52" t="s">
        <v>367</v>
      </c>
      <c r="B52" s="52">
        <v>2027</v>
      </c>
      <c r="C52" s="59">
        <f>SUBTOTAL(3,$D$15:D52)</f>
        <v>38</v>
      </c>
      <c r="D52" s="64" t="s">
        <v>320</v>
      </c>
      <c r="E52" s="64"/>
      <c r="F52" s="50"/>
      <c r="G52" s="49">
        <v>18384</v>
      </c>
      <c r="H52" s="63" t="s">
        <v>14</v>
      </c>
      <c r="I52" s="177"/>
      <c r="J52" s="202" t="s">
        <v>21</v>
      </c>
      <c r="K52" s="72">
        <v>40234.400000000001</v>
      </c>
      <c r="L52" s="72">
        <v>30201.5</v>
      </c>
      <c r="M52" s="61" t="s">
        <v>322</v>
      </c>
      <c r="N52" s="60">
        <f t="shared" si="0"/>
        <v>31108269.399999999</v>
      </c>
      <c r="O52" s="81">
        <v>0</v>
      </c>
      <c r="P52" s="81">
        <f t="shared" si="19"/>
        <v>31108269.399999999</v>
      </c>
      <c r="Q52" s="81"/>
      <c r="R52" s="59">
        <f t="shared" ref="R52:AH53" si="74">COUNT(Q52)</f>
        <v>0</v>
      </c>
      <c r="S52" s="82"/>
      <c r="T52" s="59">
        <f t="shared" si="74"/>
        <v>0</v>
      </c>
      <c r="U52" s="83"/>
      <c r="V52" s="59">
        <f t="shared" si="74"/>
        <v>0</v>
      </c>
      <c r="W52" s="82"/>
      <c r="X52" s="59">
        <f t="shared" si="74"/>
        <v>0</v>
      </c>
      <c r="Y52" s="82"/>
      <c r="Z52" s="59">
        <f t="shared" si="74"/>
        <v>0</v>
      </c>
      <c r="AA52" s="81"/>
      <c r="AB52" s="59">
        <f t="shared" si="74"/>
        <v>0</v>
      </c>
      <c r="AC52" s="60"/>
      <c r="AD52" s="59">
        <f t="shared" si="74"/>
        <v>0</v>
      </c>
      <c r="AE52" s="60"/>
      <c r="AF52" s="59">
        <f t="shared" si="74"/>
        <v>0</v>
      </c>
      <c r="AG52" s="72"/>
      <c r="AH52" s="59">
        <f t="shared" si="74"/>
        <v>0</v>
      </c>
      <c r="AI52" s="85">
        <f>6221653.88*AP52</f>
        <v>31108269.399999999</v>
      </c>
      <c r="AJ52" s="59"/>
      <c r="AK52" s="59"/>
      <c r="AL52" s="59"/>
      <c r="AM52" s="59"/>
      <c r="AN52" s="249" t="s">
        <v>323</v>
      </c>
      <c r="AO52" s="59">
        <f>COUNT(AI52)</f>
        <v>1</v>
      </c>
      <c r="AP52" s="59">
        <f>SUM(LEN(AN52)-LEN(SUBSTITUTE(AN52,",",""))+1)</f>
        <v>5</v>
      </c>
      <c r="AQ52" s="59"/>
      <c r="AR52" s="59"/>
      <c r="AS52" s="59"/>
      <c r="AT52" s="59"/>
      <c r="AU52" s="81"/>
      <c r="AV52" s="81"/>
      <c r="AW52" s="81"/>
      <c r="AX52" s="81"/>
      <c r="AY52" s="59">
        <f t="shared" si="3"/>
        <v>0</v>
      </c>
      <c r="AZ52" s="81"/>
      <c r="BA52" s="81"/>
      <c r="BB52" s="81"/>
      <c r="BC52" s="81"/>
      <c r="BD52" s="59">
        <f t="shared" si="4"/>
        <v>0</v>
      </c>
      <c r="BE52" s="60"/>
      <c r="BF52" s="59">
        <f t="shared" si="5"/>
        <v>0</v>
      </c>
      <c r="BG52" s="59"/>
      <c r="BH52" s="198"/>
      <c r="BI52" s="58">
        <f t="shared" si="6"/>
        <v>0</v>
      </c>
      <c r="BJ52" s="58">
        <f t="shared" si="7"/>
        <v>0</v>
      </c>
      <c r="BK52" s="58">
        <f t="shared" si="29"/>
        <v>0</v>
      </c>
      <c r="BL52" s="60">
        <f t="shared" ref="BL52:CF53" si="75">COUNT(BM52)</f>
        <v>0</v>
      </c>
      <c r="BM52" s="60"/>
      <c r="BN52" s="60">
        <f t="shared" si="75"/>
        <v>0</v>
      </c>
      <c r="BO52" s="60"/>
      <c r="BP52" s="60">
        <f t="shared" si="75"/>
        <v>0</v>
      </c>
      <c r="BQ52" s="60"/>
      <c r="BR52" s="60">
        <f t="shared" si="75"/>
        <v>0</v>
      </c>
      <c r="BS52" s="60"/>
      <c r="BT52" s="60">
        <f t="shared" si="75"/>
        <v>0</v>
      </c>
      <c r="BU52" s="60"/>
      <c r="BV52" s="60">
        <f t="shared" si="75"/>
        <v>0</v>
      </c>
      <c r="BW52" s="60"/>
      <c r="BX52" s="102">
        <f t="shared" si="75"/>
        <v>0</v>
      </c>
      <c r="BY52" s="60"/>
      <c r="BZ52" s="66">
        <f t="shared" si="75"/>
        <v>0</v>
      </c>
      <c r="CA52" s="60"/>
      <c r="CB52" s="66">
        <f t="shared" si="75"/>
        <v>0</v>
      </c>
      <c r="CC52" s="60"/>
      <c r="CD52" s="66">
        <f t="shared" si="75"/>
        <v>0</v>
      </c>
      <c r="CE52" s="60"/>
      <c r="CF52" s="66">
        <f t="shared" si="75"/>
        <v>0</v>
      </c>
      <c r="CG52" s="60"/>
      <c r="CH52" s="66">
        <f t="shared" si="10"/>
        <v>0</v>
      </c>
      <c r="CI52" s="66"/>
      <c r="CJ52" s="60"/>
      <c r="CK52" s="66">
        <f t="shared" si="11"/>
        <v>0</v>
      </c>
      <c r="CL52" s="60"/>
      <c r="CM52" s="57" t="s">
        <v>158</v>
      </c>
      <c r="CN52" s="56" t="s">
        <v>261</v>
      </c>
      <c r="CO52" s="296">
        <f t="shared" si="43"/>
        <v>31108269.399999999</v>
      </c>
      <c r="CP52" s="295">
        <f t="shared" si="13"/>
        <v>1</v>
      </c>
      <c r="CQ52" s="295" t="s">
        <v>368</v>
      </c>
      <c r="CR52" s="295"/>
      <c r="CS52" s="295"/>
      <c r="CT52" s="296"/>
      <c r="CU52" s="295"/>
      <c r="CV52" s="295"/>
      <c r="CW52" s="295"/>
      <c r="CX52" s="295"/>
      <c r="CY52" s="296"/>
      <c r="DA52" s="295"/>
      <c r="DB52" s="295"/>
      <c r="DC52" s="295"/>
      <c r="DD52" s="54"/>
      <c r="DE52" s="296"/>
      <c r="DF52" s="70"/>
      <c r="DG52" s="53"/>
      <c r="DH52" s="295"/>
      <c r="DI52" s="296"/>
      <c r="DJ52" s="69"/>
      <c r="DK52" s="296"/>
      <c r="DL52" s="295"/>
      <c r="DM52" s="296"/>
      <c r="DN52" s="295"/>
      <c r="DO52" s="296"/>
      <c r="DP52" s="67"/>
      <c r="DQ52" s="67"/>
    </row>
    <row r="53" spans="1:121" s="55" customFormat="1" ht="60" customHeight="1" x14ac:dyDescent="0.25">
      <c r="A53" s="52" t="s">
        <v>367</v>
      </c>
      <c r="B53" s="52">
        <v>2027</v>
      </c>
      <c r="C53" s="59">
        <f>SUBTOTAL(3,$D$15:D53)</f>
        <v>39</v>
      </c>
      <c r="D53" s="64" t="s">
        <v>321</v>
      </c>
      <c r="E53" s="64"/>
      <c r="F53" s="50"/>
      <c r="G53" s="49">
        <v>18387</v>
      </c>
      <c r="H53" s="63" t="s">
        <v>17</v>
      </c>
      <c r="I53" s="177"/>
      <c r="J53" s="202" t="s">
        <v>13</v>
      </c>
      <c r="K53" s="72">
        <v>14860.4</v>
      </c>
      <c r="L53" s="72">
        <v>14384.1</v>
      </c>
      <c r="M53" s="61" t="s">
        <v>288</v>
      </c>
      <c r="N53" s="60">
        <f t="shared" si="0"/>
        <v>37329923.280000001</v>
      </c>
      <c r="O53" s="81">
        <v>0</v>
      </c>
      <c r="P53" s="81">
        <f t="shared" si="19"/>
        <v>37329923.280000001</v>
      </c>
      <c r="Q53" s="81"/>
      <c r="R53" s="59">
        <f t="shared" si="74"/>
        <v>0</v>
      </c>
      <c r="S53" s="82"/>
      <c r="T53" s="59">
        <f t="shared" si="74"/>
        <v>0</v>
      </c>
      <c r="U53" s="83"/>
      <c r="V53" s="59">
        <f t="shared" si="74"/>
        <v>0</v>
      </c>
      <c r="W53" s="82"/>
      <c r="X53" s="59">
        <f t="shared" si="74"/>
        <v>0</v>
      </c>
      <c r="Y53" s="82"/>
      <c r="Z53" s="59">
        <f t="shared" si="74"/>
        <v>0</v>
      </c>
      <c r="AA53" s="81"/>
      <c r="AB53" s="59">
        <f t="shared" si="74"/>
        <v>0</v>
      </c>
      <c r="AC53" s="60"/>
      <c r="AD53" s="59">
        <f t="shared" si="74"/>
        <v>0</v>
      </c>
      <c r="AE53" s="60"/>
      <c r="AF53" s="59">
        <f t="shared" si="74"/>
        <v>0</v>
      </c>
      <c r="AG53" s="72"/>
      <c r="AH53" s="59">
        <f t="shared" si="74"/>
        <v>0</v>
      </c>
      <c r="AI53" s="85">
        <f>6221653.88*AP53</f>
        <v>37329923.280000001</v>
      </c>
      <c r="AJ53" s="59"/>
      <c r="AK53" s="59"/>
      <c r="AL53" s="59"/>
      <c r="AM53" s="59"/>
      <c r="AN53" s="249" t="s">
        <v>345</v>
      </c>
      <c r="AO53" s="59">
        <f>COUNT(AI53)</f>
        <v>1</v>
      </c>
      <c r="AP53" s="59">
        <f>SUM(LEN(AN53)-LEN(SUBSTITUTE(AN53,",",""))+1)</f>
        <v>6</v>
      </c>
      <c r="AQ53" s="59"/>
      <c r="AR53" s="59"/>
      <c r="AS53" s="59"/>
      <c r="AT53" s="59"/>
      <c r="AU53" s="81"/>
      <c r="AV53" s="81"/>
      <c r="AW53" s="81"/>
      <c r="AX53" s="81"/>
      <c r="AY53" s="59">
        <f t="shared" si="3"/>
        <v>0</v>
      </c>
      <c r="AZ53" s="81"/>
      <c r="BA53" s="81"/>
      <c r="BB53" s="81"/>
      <c r="BC53" s="81"/>
      <c r="BD53" s="59">
        <f t="shared" si="4"/>
        <v>0</v>
      </c>
      <c r="BE53" s="60"/>
      <c r="BF53" s="59">
        <f t="shared" si="5"/>
        <v>0</v>
      </c>
      <c r="BG53" s="59"/>
      <c r="BH53" s="198"/>
      <c r="BI53" s="58">
        <f t="shared" si="6"/>
        <v>0</v>
      </c>
      <c r="BJ53" s="58">
        <f t="shared" si="7"/>
        <v>0</v>
      </c>
      <c r="BK53" s="58">
        <f t="shared" si="29"/>
        <v>0</v>
      </c>
      <c r="BL53" s="60">
        <f t="shared" si="75"/>
        <v>0</v>
      </c>
      <c r="BM53" s="60"/>
      <c r="BN53" s="60">
        <f t="shared" si="75"/>
        <v>0</v>
      </c>
      <c r="BO53" s="60"/>
      <c r="BP53" s="60">
        <f t="shared" si="75"/>
        <v>0</v>
      </c>
      <c r="BQ53" s="60"/>
      <c r="BR53" s="60">
        <f t="shared" si="75"/>
        <v>0</v>
      </c>
      <c r="BS53" s="60"/>
      <c r="BT53" s="60">
        <f t="shared" si="75"/>
        <v>0</v>
      </c>
      <c r="BU53" s="60"/>
      <c r="BV53" s="60">
        <f t="shared" si="75"/>
        <v>0</v>
      </c>
      <c r="BW53" s="60"/>
      <c r="BX53" s="102">
        <f t="shared" si="75"/>
        <v>0</v>
      </c>
      <c r="BY53" s="60"/>
      <c r="BZ53" s="66">
        <f t="shared" si="75"/>
        <v>0</v>
      </c>
      <c r="CA53" s="60"/>
      <c r="CB53" s="66">
        <f t="shared" si="75"/>
        <v>0</v>
      </c>
      <c r="CC53" s="60"/>
      <c r="CD53" s="66">
        <f t="shared" si="75"/>
        <v>0</v>
      </c>
      <c r="CE53" s="60"/>
      <c r="CF53" s="66">
        <f t="shared" si="75"/>
        <v>0</v>
      </c>
      <c r="CG53" s="60"/>
      <c r="CH53" s="66">
        <f t="shared" si="10"/>
        <v>0</v>
      </c>
      <c r="CI53" s="66"/>
      <c r="CJ53" s="60"/>
      <c r="CK53" s="66">
        <f t="shared" si="11"/>
        <v>0</v>
      </c>
      <c r="CL53" s="60"/>
      <c r="CM53" s="57" t="s">
        <v>158</v>
      </c>
      <c r="CN53" s="56" t="s">
        <v>284</v>
      </c>
      <c r="CO53" s="296">
        <f t="shared" si="43"/>
        <v>37329923.280000001</v>
      </c>
      <c r="CP53" s="295">
        <f t="shared" si="13"/>
        <v>1</v>
      </c>
      <c r="CQ53" s="295" t="s">
        <v>368</v>
      </c>
      <c r="CR53" s="295"/>
      <c r="CS53" s="295"/>
      <c r="CT53" s="296"/>
      <c r="CU53" s="295"/>
      <c r="CV53" s="295"/>
      <c r="CW53" s="295"/>
      <c r="CX53" s="295"/>
      <c r="CY53" s="296"/>
      <c r="DA53" s="295"/>
      <c r="DB53" s="295"/>
      <c r="DC53" s="295"/>
      <c r="DD53" s="54"/>
      <c r="DE53" s="296"/>
      <c r="DF53" s="70"/>
      <c r="DG53" s="53"/>
      <c r="DH53" s="295"/>
      <c r="DI53" s="296"/>
      <c r="DJ53" s="69"/>
      <c r="DK53" s="296"/>
      <c r="DL53" s="295"/>
      <c r="DM53" s="296"/>
      <c r="DN53" s="295"/>
      <c r="DO53" s="296"/>
      <c r="DP53" s="67"/>
      <c r="DQ53" s="67"/>
    </row>
    <row r="54" spans="1:121" s="55" customFormat="1" ht="39" x14ac:dyDescent="0.25">
      <c r="A54" s="52" t="s">
        <v>367</v>
      </c>
      <c r="B54" s="52">
        <v>2026</v>
      </c>
      <c r="C54" s="59">
        <f>SUBTOTAL(3,$D$15:D54)</f>
        <v>40</v>
      </c>
      <c r="D54" s="64" t="s">
        <v>254</v>
      </c>
      <c r="E54" s="64"/>
      <c r="F54" s="50"/>
      <c r="G54" s="49">
        <v>19042</v>
      </c>
      <c r="H54" s="63" t="s">
        <v>245</v>
      </c>
      <c r="I54" s="177" t="s">
        <v>1</v>
      </c>
      <c r="J54" s="202" t="s">
        <v>13</v>
      </c>
      <c r="K54" s="72">
        <v>9401.2999999999993</v>
      </c>
      <c r="L54" s="72">
        <v>9024.5</v>
      </c>
      <c r="M54" s="61" t="s">
        <v>144</v>
      </c>
      <c r="N54" s="60">
        <f t="shared" si="0"/>
        <v>24886615.52</v>
      </c>
      <c r="O54" s="81">
        <v>0</v>
      </c>
      <c r="P54" s="81">
        <f t="shared" si="19"/>
        <v>24886615.52</v>
      </c>
      <c r="Q54" s="81"/>
      <c r="R54" s="59">
        <f t="shared" ref="R54:R60" si="76">COUNT(Q54)</f>
        <v>0</v>
      </c>
      <c r="S54" s="81"/>
      <c r="T54" s="59">
        <f t="shared" ref="T54:T60" si="77">COUNT(S54)</f>
        <v>0</v>
      </c>
      <c r="U54" s="83"/>
      <c r="V54" s="59">
        <f t="shared" ref="V54:V60" si="78">COUNT(U54)</f>
        <v>0</v>
      </c>
      <c r="W54" s="82"/>
      <c r="X54" s="59">
        <f t="shared" ref="X54:X60" si="79">COUNT(W54)</f>
        <v>0</v>
      </c>
      <c r="Y54" s="82"/>
      <c r="Z54" s="59">
        <f t="shared" ref="Z54:Z60" si="80">COUNT(Y54)</f>
        <v>0</v>
      </c>
      <c r="AA54" s="81"/>
      <c r="AB54" s="59">
        <f t="shared" ref="AB54:AB60" si="81">COUNT(AA54)</f>
        <v>0</v>
      </c>
      <c r="AC54" s="60"/>
      <c r="AD54" s="59">
        <f t="shared" si="41"/>
        <v>0</v>
      </c>
      <c r="AE54" s="60"/>
      <c r="AF54" s="59">
        <f t="shared" si="44"/>
        <v>0</v>
      </c>
      <c r="AG54" s="81"/>
      <c r="AH54" s="59">
        <f t="shared" si="45"/>
        <v>0</v>
      </c>
      <c r="AI54" s="85">
        <v>24886615.52</v>
      </c>
      <c r="AJ54" s="59"/>
      <c r="AK54" s="59"/>
      <c r="AL54" s="59"/>
      <c r="AM54" s="59"/>
      <c r="AN54" s="200" t="s">
        <v>257</v>
      </c>
      <c r="AO54" s="59">
        <f t="shared" si="14"/>
        <v>1</v>
      </c>
      <c r="AP54" s="59">
        <f>SUM(LEN(AN54)-LEN(SUBSTITUTE(AN54,",",""))+1)</f>
        <v>4</v>
      </c>
      <c r="AQ54" s="59"/>
      <c r="AR54" s="59"/>
      <c r="AS54" s="59"/>
      <c r="AT54" s="59"/>
      <c r="AU54" s="85"/>
      <c r="AV54" s="85"/>
      <c r="AW54" s="85"/>
      <c r="AX54" s="85"/>
      <c r="AY54" s="59">
        <f t="shared" si="3"/>
        <v>0</v>
      </c>
      <c r="AZ54" s="81"/>
      <c r="BA54" s="81"/>
      <c r="BB54" s="81"/>
      <c r="BC54" s="81"/>
      <c r="BD54" s="59">
        <f t="shared" si="4"/>
        <v>0</v>
      </c>
      <c r="BE54" s="60"/>
      <c r="BF54" s="59">
        <f t="shared" si="5"/>
        <v>0</v>
      </c>
      <c r="BG54" s="59"/>
      <c r="BH54" s="203"/>
      <c r="BI54" s="58">
        <f t="shared" si="6"/>
        <v>0</v>
      </c>
      <c r="BJ54" s="58">
        <f t="shared" si="7"/>
        <v>0</v>
      </c>
      <c r="BK54" s="58">
        <f t="shared" si="29"/>
        <v>0</v>
      </c>
      <c r="BL54" s="60">
        <f t="shared" ref="BL54:BL60" si="82">COUNT(BM54)</f>
        <v>0</v>
      </c>
      <c r="BM54" s="60"/>
      <c r="BN54" s="60">
        <f t="shared" ref="BN54:BN60" si="83">COUNT(BO54)</f>
        <v>0</v>
      </c>
      <c r="BO54" s="60"/>
      <c r="BP54" s="60">
        <f t="shared" ref="BP54:BP60" si="84">COUNT(BQ54)</f>
        <v>0</v>
      </c>
      <c r="BQ54" s="60"/>
      <c r="BR54" s="60">
        <f t="shared" ref="BR54:BR60" si="85">COUNT(BS54)</f>
        <v>0</v>
      </c>
      <c r="BS54" s="60"/>
      <c r="BT54" s="60">
        <f t="shared" ref="BT54:BT60" si="86">COUNT(BU54)</f>
        <v>0</v>
      </c>
      <c r="BU54" s="60"/>
      <c r="BV54" s="60">
        <f t="shared" ref="BV54:BV60" si="87">COUNT(BW54)</f>
        <v>0</v>
      </c>
      <c r="BW54" s="60"/>
      <c r="BX54" s="102">
        <f t="shared" si="42"/>
        <v>0</v>
      </c>
      <c r="BY54" s="60"/>
      <c r="BZ54" s="66">
        <f t="shared" si="46"/>
        <v>0</v>
      </c>
      <c r="CA54" s="60"/>
      <c r="CB54" s="66">
        <f t="shared" si="47"/>
        <v>0</v>
      </c>
      <c r="CC54" s="60"/>
      <c r="CD54" s="66">
        <f t="shared" si="48"/>
        <v>0</v>
      </c>
      <c r="CE54" s="60"/>
      <c r="CF54" s="66">
        <f t="shared" si="49"/>
        <v>0</v>
      </c>
      <c r="CG54" s="60"/>
      <c r="CH54" s="66">
        <f t="shared" si="10"/>
        <v>0</v>
      </c>
      <c r="CI54" s="66"/>
      <c r="CJ54" s="60"/>
      <c r="CK54" s="66">
        <f t="shared" si="11"/>
        <v>0</v>
      </c>
      <c r="CL54" s="60"/>
      <c r="CM54" s="57" t="s">
        <v>158</v>
      </c>
      <c r="CN54" s="56" t="s">
        <v>157</v>
      </c>
      <c r="CO54" s="296">
        <f t="shared" si="43"/>
        <v>24886615.52</v>
      </c>
      <c r="CP54" s="295">
        <f t="shared" si="13"/>
        <v>1</v>
      </c>
      <c r="CQ54" s="295" t="s">
        <v>368</v>
      </c>
      <c r="CR54" s="295"/>
      <c r="CS54" s="295"/>
      <c r="CT54" s="296"/>
      <c r="CU54" s="295"/>
      <c r="CV54" s="295"/>
      <c r="CW54" s="295"/>
      <c r="CX54" s="295"/>
      <c r="CY54" s="296"/>
      <c r="CZ54" s="54"/>
      <c r="DA54" s="296"/>
      <c r="DB54" s="70"/>
      <c r="DC54" s="53"/>
      <c r="DD54" s="295"/>
      <c r="DE54" s="296"/>
      <c r="DF54" s="69"/>
      <c r="DG54" s="296"/>
      <c r="DH54" s="295"/>
      <c r="DI54" s="296"/>
      <c r="DJ54" s="295"/>
      <c r="DK54" s="296"/>
      <c r="DL54" s="67"/>
      <c r="DM54" s="67"/>
    </row>
    <row r="55" spans="1:121" s="55" customFormat="1" ht="53.25" customHeight="1" x14ac:dyDescent="0.25">
      <c r="A55" s="52" t="s">
        <v>367</v>
      </c>
      <c r="B55" s="52">
        <v>2026</v>
      </c>
      <c r="C55" s="59">
        <f>SUBTOTAL(3,$D$15:D55)</f>
        <v>41</v>
      </c>
      <c r="D55" s="64" t="s">
        <v>255</v>
      </c>
      <c r="E55" s="64"/>
      <c r="F55" s="50"/>
      <c r="G55" s="49">
        <v>19043</v>
      </c>
      <c r="H55" s="63" t="s">
        <v>247</v>
      </c>
      <c r="I55" s="177" t="s">
        <v>1</v>
      </c>
      <c r="J55" s="202" t="s">
        <v>13</v>
      </c>
      <c r="K55" s="72">
        <v>16920.900000000001</v>
      </c>
      <c r="L55" s="72">
        <v>13689.1</v>
      </c>
      <c r="M55" s="61" t="s">
        <v>256</v>
      </c>
      <c r="N55" s="60">
        <f t="shared" si="0"/>
        <v>37329923.280000001</v>
      </c>
      <c r="O55" s="81">
        <v>0</v>
      </c>
      <c r="P55" s="81">
        <f t="shared" si="19"/>
        <v>37329923.280000001</v>
      </c>
      <c r="Q55" s="81"/>
      <c r="R55" s="59">
        <f t="shared" si="76"/>
        <v>0</v>
      </c>
      <c r="S55" s="81"/>
      <c r="T55" s="59">
        <f t="shared" si="77"/>
        <v>0</v>
      </c>
      <c r="U55" s="83"/>
      <c r="V55" s="59">
        <f t="shared" si="78"/>
        <v>0</v>
      </c>
      <c r="W55" s="82"/>
      <c r="X55" s="59">
        <f t="shared" si="79"/>
        <v>0</v>
      </c>
      <c r="Y55" s="82"/>
      <c r="Z55" s="59">
        <f t="shared" si="80"/>
        <v>0</v>
      </c>
      <c r="AA55" s="81"/>
      <c r="AB55" s="59">
        <f t="shared" si="81"/>
        <v>0</v>
      </c>
      <c r="AC55" s="60"/>
      <c r="AD55" s="59">
        <f t="shared" si="41"/>
        <v>0</v>
      </c>
      <c r="AE55" s="60"/>
      <c r="AF55" s="59">
        <f t="shared" si="44"/>
        <v>0</v>
      </c>
      <c r="AG55" s="81"/>
      <c r="AH55" s="59">
        <f t="shared" si="45"/>
        <v>0</v>
      </c>
      <c r="AI55" s="85">
        <v>37329923.280000001</v>
      </c>
      <c r="AJ55" s="59"/>
      <c r="AK55" s="59"/>
      <c r="AL55" s="59"/>
      <c r="AM55" s="59"/>
      <c r="AN55" s="200" t="s">
        <v>258</v>
      </c>
      <c r="AO55" s="59">
        <f t="shared" si="14"/>
        <v>1</v>
      </c>
      <c r="AP55" s="59">
        <f>SUM(LEN(AN55)-LEN(SUBSTITUTE(AN55,",",""))+1)</f>
        <v>6</v>
      </c>
      <c r="AQ55" s="59"/>
      <c r="AR55" s="59"/>
      <c r="AS55" s="59"/>
      <c r="AT55" s="59"/>
      <c r="AU55" s="85"/>
      <c r="AV55" s="85"/>
      <c r="AW55" s="85"/>
      <c r="AX55" s="85"/>
      <c r="AY55" s="59">
        <f t="shared" si="3"/>
        <v>0</v>
      </c>
      <c r="AZ55" s="81"/>
      <c r="BA55" s="81"/>
      <c r="BB55" s="81"/>
      <c r="BC55" s="81"/>
      <c r="BD55" s="59">
        <f t="shared" si="4"/>
        <v>0</v>
      </c>
      <c r="BE55" s="60"/>
      <c r="BF55" s="59">
        <f t="shared" si="5"/>
        <v>0</v>
      </c>
      <c r="BG55" s="59"/>
      <c r="BH55" s="203"/>
      <c r="BI55" s="58">
        <f t="shared" si="6"/>
        <v>0</v>
      </c>
      <c r="BJ55" s="58">
        <f t="shared" si="7"/>
        <v>0</v>
      </c>
      <c r="BK55" s="58">
        <f t="shared" si="29"/>
        <v>0</v>
      </c>
      <c r="BL55" s="60">
        <f t="shared" si="82"/>
        <v>0</v>
      </c>
      <c r="BM55" s="60"/>
      <c r="BN55" s="60">
        <f t="shared" si="83"/>
        <v>0</v>
      </c>
      <c r="BO55" s="60"/>
      <c r="BP55" s="60">
        <f t="shared" si="84"/>
        <v>0</v>
      </c>
      <c r="BQ55" s="60"/>
      <c r="BR55" s="60">
        <f t="shared" si="85"/>
        <v>0</v>
      </c>
      <c r="BS55" s="60"/>
      <c r="BT55" s="60">
        <f t="shared" si="86"/>
        <v>0</v>
      </c>
      <c r="BU55" s="60"/>
      <c r="BV55" s="60">
        <f t="shared" si="87"/>
        <v>0</v>
      </c>
      <c r="BW55" s="60"/>
      <c r="BX55" s="102">
        <f t="shared" si="42"/>
        <v>0</v>
      </c>
      <c r="BY55" s="60"/>
      <c r="BZ55" s="66">
        <f t="shared" si="46"/>
        <v>0</v>
      </c>
      <c r="CA55" s="60"/>
      <c r="CB55" s="66">
        <f t="shared" si="47"/>
        <v>0</v>
      </c>
      <c r="CC55" s="60"/>
      <c r="CD55" s="66">
        <f t="shared" si="48"/>
        <v>0</v>
      </c>
      <c r="CE55" s="60"/>
      <c r="CF55" s="66">
        <f t="shared" si="49"/>
        <v>0</v>
      </c>
      <c r="CG55" s="60"/>
      <c r="CH55" s="66">
        <f t="shared" si="10"/>
        <v>0</v>
      </c>
      <c r="CI55" s="66"/>
      <c r="CJ55" s="60"/>
      <c r="CK55" s="66">
        <f t="shared" si="11"/>
        <v>0</v>
      </c>
      <c r="CL55" s="60"/>
      <c r="CM55" s="57" t="s">
        <v>158</v>
      </c>
      <c r="CN55" s="56" t="s">
        <v>157</v>
      </c>
      <c r="CO55" s="296">
        <f t="shared" si="43"/>
        <v>37329923.280000001</v>
      </c>
      <c r="CP55" s="295">
        <f t="shared" si="13"/>
        <v>1</v>
      </c>
      <c r="CQ55" s="295" t="s">
        <v>368</v>
      </c>
      <c r="CR55" s="295"/>
      <c r="CS55" s="295"/>
      <c r="CT55" s="296"/>
      <c r="CU55" s="295"/>
      <c r="CV55" s="295"/>
      <c r="CW55" s="295"/>
      <c r="CX55" s="295"/>
      <c r="CY55" s="296"/>
      <c r="CZ55" s="54"/>
      <c r="DA55" s="296"/>
      <c r="DB55" s="70"/>
      <c r="DC55" s="53"/>
      <c r="DD55" s="295"/>
      <c r="DE55" s="296"/>
      <c r="DF55" s="69"/>
      <c r="DG55" s="296"/>
      <c r="DH55" s="295"/>
      <c r="DI55" s="296"/>
      <c r="DJ55" s="295"/>
      <c r="DK55" s="296"/>
      <c r="DL55" s="67"/>
      <c r="DM55" s="67"/>
    </row>
    <row r="56" spans="1:121" s="55" customFormat="1" ht="48.75" customHeight="1" x14ac:dyDescent="0.25">
      <c r="A56" s="52" t="s">
        <v>367</v>
      </c>
      <c r="B56" s="52">
        <v>2027</v>
      </c>
      <c r="C56" s="59">
        <f>SUBTOTAL(3,$D$15:D56)</f>
        <v>42</v>
      </c>
      <c r="D56" s="64" t="s">
        <v>324</v>
      </c>
      <c r="E56" s="64"/>
      <c r="F56" s="50"/>
      <c r="G56" s="49">
        <v>20095</v>
      </c>
      <c r="H56" s="63" t="s">
        <v>14</v>
      </c>
      <c r="I56" s="177"/>
      <c r="J56" s="202" t="s">
        <v>16</v>
      </c>
      <c r="K56" s="72">
        <v>20293</v>
      </c>
      <c r="L56" s="72">
        <v>16176.4</v>
      </c>
      <c r="M56" s="61" t="s">
        <v>283</v>
      </c>
      <c r="N56" s="60">
        <f t="shared" si="0"/>
        <v>31108269.399999999</v>
      </c>
      <c r="O56" s="81">
        <v>0</v>
      </c>
      <c r="P56" s="81">
        <f>N56-O56</f>
        <v>31108269.399999999</v>
      </c>
      <c r="Q56" s="81"/>
      <c r="R56" s="59">
        <f t="shared" si="76"/>
        <v>0</v>
      </c>
      <c r="S56" s="82"/>
      <c r="T56" s="59">
        <f t="shared" si="77"/>
        <v>0</v>
      </c>
      <c r="U56" s="83"/>
      <c r="V56" s="59">
        <f t="shared" si="78"/>
        <v>0</v>
      </c>
      <c r="W56" s="82"/>
      <c r="X56" s="59">
        <f t="shared" si="79"/>
        <v>0</v>
      </c>
      <c r="Y56" s="82"/>
      <c r="Z56" s="59">
        <f t="shared" si="80"/>
        <v>0</v>
      </c>
      <c r="AA56" s="81"/>
      <c r="AB56" s="59">
        <f t="shared" si="81"/>
        <v>0</v>
      </c>
      <c r="AC56" s="60"/>
      <c r="AD56" s="59">
        <f t="shared" si="41"/>
        <v>0</v>
      </c>
      <c r="AE56" s="60"/>
      <c r="AF56" s="59">
        <f t="shared" si="44"/>
        <v>0</v>
      </c>
      <c r="AG56" s="72"/>
      <c r="AH56" s="59">
        <f t="shared" si="45"/>
        <v>0</v>
      </c>
      <c r="AI56" s="85">
        <f>6221653.88*AP56</f>
        <v>31108269.399999999</v>
      </c>
      <c r="AJ56" s="59"/>
      <c r="AK56" s="59"/>
      <c r="AL56" s="59"/>
      <c r="AM56" s="59"/>
      <c r="AN56" s="249" t="s">
        <v>325</v>
      </c>
      <c r="AO56" s="59">
        <f t="shared" si="14"/>
        <v>1</v>
      </c>
      <c r="AP56" s="59">
        <f>SUM(LEN(AN56)-LEN(SUBSTITUTE(AN56,",",""))+1)</f>
        <v>5</v>
      </c>
      <c r="AQ56" s="59"/>
      <c r="AR56" s="59"/>
      <c r="AS56" s="59"/>
      <c r="AT56" s="59"/>
      <c r="AU56" s="81"/>
      <c r="AV56" s="81"/>
      <c r="AW56" s="81"/>
      <c r="AX56" s="81"/>
      <c r="AY56" s="59">
        <f t="shared" si="3"/>
        <v>0</v>
      </c>
      <c r="AZ56" s="81"/>
      <c r="BA56" s="81"/>
      <c r="BB56" s="81"/>
      <c r="BC56" s="81"/>
      <c r="BD56" s="59">
        <f t="shared" si="4"/>
        <v>0</v>
      </c>
      <c r="BE56" s="60"/>
      <c r="BF56" s="59">
        <f t="shared" si="5"/>
        <v>0</v>
      </c>
      <c r="BG56" s="59"/>
      <c r="BH56" s="198"/>
      <c r="BI56" s="58">
        <f t="shared" si="6"/>
        <v>0</v>
      </c>
      <c r="BJ56" s="58">
        <f t="shared" si="7"/>
        <v>0</v>
      </c>
      <c r="BK56" s="58">
        <f>IF(BJ56&gt;0,1,0)</f>
        <v>0</v>
      </c>
      <c r="BL56" s="60">
        <f t="shared" si="82"/>
        <v>0</v>
      </c>
      <c r="BM56" s="60"/>
      <c r="BN56" s="60">
        <f t="shared" si="83"/>
        <v>0</v>
      </c>
      <c r="BO56" s="60"/>
      <c r="BP56" s="60">
        <f t="shared" si="84"/>
        <v>0</v>
      </c>
      <c r="BQ56" s="60"/>
      <c r="BR56" s="60">
        <f t="shared" si="85"/>
        <v>0</v>
      </c>
      <c r="BS56" s="60"/>
      <c r="BT56" s="60">
        <f t="shared" si="86"/>
        <v>0</v>
      </c>
      <c r="BU56" s="60"/>
      <c r="BV56" s="60">
        <f t="shared" si="87"/>
        <v>0</v>
      </c>
      <c r="BW56" s="60"/>
      <c r="BX56" s="102">
        <f t="shared" si="42"/>
        <v>0</v>
      </c>
      <c r="BY56" s="60"/>
      <c r="BZ56" s="66">
        <f t="shared" si="46"/>
        <v>0</v>
      </c>
      <c r="CA56" s="60"/>
      <c r="CB56" s="66">
        <f t="shared" si="47"/>
        <v>0</v>
      </c>
      <c r="CC56" s="60"/>
      <c r="CD56" s="66">
        <f t="shared" si="48"/>
        <v>0</v>
      </c>
      <c r="CE56" s="60"/>
      <c r="CF56" s="66">
        <f t="shared" si="49"/>
        <v>0</v>
      </c>
      <c r="CG56" s="60"/>
      <c r="CH56" s="66">
        <f t="shared" si="10"/>
        <v>0</v>
      </c>
      <c r="CI56" s="66"/>
      <c r="CJ56" s="60"/>
      <c r="CK56" s="66">
        <f t="shared" si="11"/>
        <v>0</v>
      </c>
      <c r="CL56" s="60"/>
      <c r="CM56" s="57" t="s">
        <v>158</v>
      </c>
      <c r="CN56" s="56" t="s">
        <v>157</v>
      </c>
      <c r="CO56" s="296">
        <f t="shared" si="43"/>
        <v>31108269.399999999</v>
      </c>
      <c r="CP56" s="295">
        <f t="shared" si="13"/>
        <v>1</v>
      </c>
      <c r="CQ56" s="295" t="s">
        <v>368</v>
      </c>
      <c r="CR56" s="295"/>
      <c r="CS56" s="295"/>
      <c r="CT56" s="296"/>
      <c r="CU56" s="295"/>
      <c r="CV56" s="295"/>
      <c r="CW56" s="295"/>
      <c r="CX56" s="295"/>
      <c r="CY56" s="296"/>
      <c r="DA56" s="295"/>
      <c r="DB56" s="295"/>
      <c r="DC56" s="295"/>
      <c r="DD56" s="54"/>
      <c r="DE56" s="296"/>
      <c r="DF56" s="70"/>
      <c r="DG56" s="53"/>
      <c r="DH56" s="295"/>
      <c r="DI56" s="296"/>
      <c r="DJ56" s="69"/>
      <c r="DK56" s="296"/>
      <c r="DL56" s="295"/>
      <c r="DM56" s="296"/>
      <c r="DN56" s="295"/>
      <c r="DO56" s="296"/>
      <c r="DP56" s="67"/>
      <c r="DQ56" s="67"/>
    </row>
    <row r="57" spans="1:121" s="55" customFormat="1" ht="39" x14ac:dyDescent="0.25">
      <c r="A57" s="52" t="s">
        <v>367</v>
      </c>
      <c r="B57" s="52">
        <v>2027</v>
      </c>
      <c r="C57" s="59">
        <f>SUBTOTAL(3,$D$15:D57)</f>
        <v>43</v>
      </c>
      <c r="D57" s="64" t="s">
        <v>28</v>
      </c>
      <c r="E57" s="64"/>
      <c r="F57" s="50"/>
      <c r="G57" s="49">
        <v>20111</v>
      </c>
      <c r="H57" s="63" t="s">
        <v>9</v>
      </c>
      <c r="I57" s="177" t="s">
        <v>1</v>
      </c>
      <c r="J57" s="202" t="s">
        <v>5</v>
      </c>
      <c r="K57" s="72">
        <v>3786.5</v>
      </c>
      <c r="L57" s="72">
        <v>3435.5</v>
      </c>
      <c r="M57" s="61" t="s">
        <v>150</v>
      </c>
      <c r="N57" s="60">
        <f t="shared" si="0"/>
        <v>33084758.239999998</v>
      </c>
      <c r="O57" s="81">
        <v>0</v>
      </c>
      <c r="P57" s="81">
        <f t="shared" si="19"/>
        <v>33084758.239999998</v>
      </c>
      <c r="Q57" s="81"/>
      <c r="R57" s="59">
        <f t="shared" si="76"/>
        <v>0</v>
      </c>
      <c r="S57" s="81">
        <v>21608161.289999999</v>
      </c>
      <c r="T57" s="59">
        <f t="shared" si="77"/>
        <v>1</v>
      </c>
      <c r="U57" s="83"/>
      <c r="V57" s="59">
        <f t="shared" si="78"/>
        <v>0</v>
      </c>
      <c r="W57" s="82">
        <v>5522497.54</v>
      </c>
      <c r="X57" s="59">
        <f t="shared" si="79"/>
        <v>1</v>
      </c>
      <c r="Y57" s="82">
        <v>3141592.98</v>
      </c>
      <c r="Z57" s="59">
        <f t="shared" si="80"/>
        <v>1</v>
      </c>
      <c r="AA57" s="81">
        <v>2812506.43</v>
      </c>
      <c r="AB57" s="59">
        <f t="shared" si="81"/>
        <v>1</v>
      </c>
      <c r="AC57" s="60"/>
      <c r="AD57" s="59">
        <f t="shared" si="41"/>
        <v>0</v>
      </c>
      <c r="AE57" s="60"/>
      <c r="AF57" s="59">
        <f t="shared" si="44"/>
        <v>0</v>
      </c>
      <c r="AG57" s="81"/>
      <c r="AH57" s="59">
        <f t="shared" si="45"/>
        <v>0</v>
      </c>
      <c r="AI57" s="59"/>
      <c r="AJ57" s="59"/>
      <c r="AK57" s="59"/>
      <c r="AL57" s="59"/>
      <c r="AM57" s="59"/>
      <c r="AN57" s="57"/>
      <c r="AO57" s="59">
        <f t="shared" si="14"/>
        <v>0</v>
      </c>
      <c r="AP57" s="59"/>
      <c r="AQ57" s="59"/>
      <c r="AR57" s="59"/>
      <c r="AS57" s="59"/>
      <c r="AT57" s="59"/>
      <c r="AU57" s="81"/>
      <c r="AV57" s="81"/>
      <c r="AW57" s="81"/>
      <c r="AX57" s="81"/>
      <c r="AY57" s="59">
        <f t="shared" si="3"/>
        <v>0</v>
      </c>
      <c r="AZ57" s="81"/>
      <c r="BA57" s="81"/>
      <c r="BB57" s="81"/>
      <c r="BC57" s="81"/>
      <c r="BD57" s="59">
        <f t="shared" si="4"/>
        <v>0</v>
      </c>
      <c r="BE57" s="60"/>
      <c r="BF57" s="59">
        <f t="shared" si="5"/>
        <v>0</v>
      </c>
      <c r="BG57" s="59"/>
      <c r="BH57" s="198">
        <v>0</v>
      </c>
      <c r="BI57" s="58">
        <f t="shared" si="6"/>
        <v>0</v>
      </c>
      <c r="BJ57" s="58">
        <f t="shared" si="7"/>
        <v>0</v>
      </c>
      <c r="BK57" s="58">
        <f t="shared" si="29"/>
        <v>0</v>
      </c>
      <c r="BL57" s="60">
        <f t="shared" si="82"/>
        <v>0</v>
      </c>
      <c r="BM57" s="60"/>
      <c r="BN57" s="60">
        <f t="shared" si="83"/>
        <v>0</v>
      </c>
      <c r="BO57" s="60"/>
      <c r="BP57" s="60">
        <f t="shared" si="84"/>
        <v>0</v>
      </c>
      <c r="BQ57" s="60"/>
      <c r="BR57" s="60">
        <f t="shared" si="85"/>
        <v>0</v>
      </c>
      <c r="BS57" s="60"/>
      <c r="BT57" s="60">
        <f t="shared" si="86"/>
        <v>0</v>
      </c>
      <c r="BU57" s="60"/>
      <c r="BV57" s="60">
        <f t="shared" si="87"/>
        <v>0</v>
      </c>
      <c r="BW57" s="60"/>
      <c r="BX57" s="102">
        <f t="shared" si="42"/>
        <v>0</v>
      </c>
      <c r="BY57" s="60"/>
      <c r="BZ57" s="66">
        <f t="shared" si="46"/>
        <v>0</v>
      </c>
      <c r="CA57" s="60"/>
      <c r="CB57" s="66">
        <f t="shared" si="47"/>
        <v>0</v>
      </c>
      <c r="CC57" s="60"/>
      <c r="CD57" s="66">
        <f t="shared" si="48"/>
        <v>0</v>
      </c>
      <c r="CE57" s="60"/>
      <c r="CF57" s="66">
        <f t="shared" si="49"/>
        <v>0</v>
      </c>
      <c r="CG57" s="60"/>
      <c r="CH57" s="66">
        <f t="shared" si="10"/>
        <v>0</v>
      </c>
      <c r="CI57" s="66"/>
      <c r="CJ57" s="60"/>
      <c r="CK57" s="66">
        <f t="shared" si="11"/>
        <v>0</v>
      </c>
      <c r="CL57" s="60"/>
      <c r="CM57" s="57" t="s">
        <v>158</v>
      </c>
      <c r="CN57" s="56" t="s">
        <v>157</v>
      </c>
      <c r="CO57" s="296">
        <f t="shared" si="43"/>
        <v>33084758.239999998</v>
      </c>
      <c r="CP57" s="295">
        <f t="shared" si="13"/>
        <v>1</v>
      </c>
      <c r="CQ57" s="295" t="s">
        <v>368</v>
      </c>
      <c r="CR57" s="295"/>
      <c r="CS57" s="295"/>
      <c r="CT57" s="296"/>
      <c r="CU57" s="295"/>
      <c r="CV57" s="295"/>
      <c r="CW57" s="295"/>
      <c r="CX57" s="295"/>
      <c r="CY57" s="296"/>
      <c r="DA57" s="295"/>
      <c r="DB57" s="295"/>
      <c r="DC57" s="295"/>
      <c r="DD57" s="54"/>
      <c r="DE57" s="296"/>
      <c r="DF57" s="70"/>
      <c r="DG57" s="53"/>
      <c r="DH57" s="295"/>
      <c r="DI57" s="296"/>
      <c r="DJ57" s="69"/>
      <c r="DK57" s="296"/>
      <c r="DL57" s="295"/>
      <c r="DM57" s="296"/>
      <c r="DN57" s="295"/>
      <c r="DO57" s="296"/>
      <c r="DP57" s="67"/>
      <c r="DQ57" s="67"/>
    </row>
    <row r="58" spans="1:121" s="55" customFormat="1" ht="39" x14ac:dyDescent="0.25">
      <c r="A58" s="52" t="s">
        <v>367</v>
      </c>
      <c r="B58" s="104">
        <v>2027</v>
      </c>
      <c r="C58" s="59">
        <f>SUBTOTAL(3,$D$15:D58)</f>
        <v>44</v>
      </c>
      <c r="D58" s="64" t="s">
        <v>27</v>
      </c>
      <c r="E58" s="64"/>
      <c r="F58" s="50"/>
      <c r="G58" s="49">
        <v>20302</v>
      </c>
      <c r="H58" s="63" t="s">
        <v>26</v>
      </c>
      <c r="I58" s="177" t="s">
        <v>1</v>
      </c>
      <c r="J58" s="202" t="s">
        <v>13</v>
      </c>
      <c r="K58" s="72">
        <v>45614.8</v>
      </c>
      <c r="L58" s="72">
        <v>35066.199999999997</v>
      </c>
      <c r="M58" s="61" t="s">
        <v>156</v>
      </c>
      <c r="N58" s="60">
        <f t="shared" si="0"/>
        <v>6000000</v>
      </c>
      <c r="O58" s="81">
        <v>0</v>
      </c>
      <c r="P58" s="60">
        <f t="shared" si="19"/>
        <v>6000000</v>
      </c>
      <c r="Q58" s="81"/>
      <c r="R58" s="59">
        <f t="shared" si="76"/>
        <v>0</v>
      </c>
      <c r="S58" s="81"/>
      <c r="T58" s="59">
        <f t="shared" si="77"/>
        <v>0</v>
      </c>
      <c r="U58" s="83"/>
      <c r="V58" s="59">
        <f t="shared" si="78"/>
        <v>0</v>
      </c>
      <c r="W58" s="82"/>
      <c r="X58" s="59">
        <f t="shared" si="79"/>
        <v>0</v>
      </c>
      <c r="Y58" s="82"/>
      <c r="Z58" s="59">
        <f t="shared" si="80"/>
        <v>0</v>
      </c>
      <c r="AA58" s="81"/>
      <c r="AB58" s="59">
        <f t="shared" si="81"/>
        <v>0</v>
      </c>
      <c r="AC58" s="60"/>
      <c r="AD58" s="59">
        <f t="shared" si="41"/>
        <v>0</v>
      </c>
      <c r="AE58" s="60"/>
      <c r="AF58" s="59">
        <f t="shared" si="44"/>
        <v>0</v>
      </c>
      <c r="AG58" s="81"/>
      <c r="AH58" s="59">
        <f t="shared" si="45"/>
        <v>0</v>
      </c>
      <c r="AI58" s="59"/>
      <c r="AJ58" s="59"/>
      <c r="AK58" s="59"/>
      <c r="AL58" s="59"/>
      <c r="AM58" s="59"/>
      <c r="AN58" s="57"/>
      <c r="AO58" s="59">
        <f t="shared" si="14"/>
        <v>0</v>
      </c>
      <c r="AP58" s="59"/>
      <c r="AQ58" s="59"/>
      <c r="AR58" s="59"/>
      <c r="AS58" s="59"/>
      <c r="AT58" s="59"/>
      <c r="AU58" s="81"/>
      <c r="AV58" s="81"/>
      <c r="AW58" s="81"/>
      <c r="AX58" s="81"/>
      <c r="AY58" s="59">
        <f t="shared" si="3"/>
        <v>0</v>
      </c>
      <c r="AZ58" s="81"/>
      <c r="BA58" s="81"/>
      <c r="BB58" s="81"/>
      <c r="BC58" s="81"/>
      <c r="BD58" s="59">
        <f t="shared" si="4"/>
        <v>0</v>
      </c>
      <c r="BE58" s="60">
        <v>6000000</v>
      </c>
      <c r="BF58" s="59">
        <f t="shared" si="5"/>
        <v>1</v>
      </c>
      <c r="BG58" s="59">
        <v>1</v>
      </c>
      <c r="BH58" s="198" t="s">
        <v>25</v>
      </c>
      <c r="BI58" s="58">
        <f t="shared" si="6"/>
        <v>0</v>
      </c>
      <c r="BJ58" s="58">
        <f t="shared" si="7"/>
        <v>0</v>
      </c>
      <c r="BK58" s="58">
        <f t="shared" si="29"/>
        <v>0</v>
      </c>
      <c r="BL58" s="60">
        <f t="shared" si="82"/>
        <v>0</v>
      </c>
      <c r="BM58" s="60"/>
      <c r="BN58" s="60">
        <f t="shared" si="83"/>
        <v>0</v>
      </c>
      <c r="BO58" s="60"/>
      <c r="BP58" s="60">
        <f t="shared" si="84"/>
        <v>0</v>
      </c>
      <c r="BQ58" s="60"/>
      <c r="BR58" s="60">
        <f t="shared" si="85"/>
        <v>0</v>
      </c>
      <c r="BS58" s="60"/>
      <c r="BT58" s="60">
        <f t="shared" si="86"/>
        <v>0</v>
      </c>
      <c r="BU58" s="60"/>
      <c r="BV58" s="60">
        <f t="shared" si="87"/>
        <v>0</v>
      </c>
      <c r="BW58" s="60"/>
      <c r="BX58" s="102">
        <f t="shared" si="42"/>
        <v>0</v>
      </c>
      <c r="BY58" s="60"/>
      <c r="BZ58" s="66">
        <f t="shared" si="46"/>
        <v>0</v>
      </c>
      <c r="CA58" s="60"/>
      <c r="CB58" s="66">
        <f t="shared" si="47"/>
        <v>0</v>
      </c>
      <c r="CC58" s="60"/>
      <c r="CD58" s="66">
        <f t="shared" si="48"/>
        <v>0</v>
      </c>
      <c r="CE58" s="60"/>
      <c r="CF58" s="66">
        <f t="shared" si="49"/>
        <v>0</v>
      </c>
      <c r="CG58" s="60"/>
      <c r="CH58" s="66">
        <f t="shared" si="10"/>
        <v>0</v>
      </c>
      <c r="CI58" s="66"/>
      <c r="CJ58" s="60"/>
      <c r="CK58" s="66">
        <f t="shared" si="11"/>
        <v>0</v>
      </c>
      <c r="CL58" s="60"/>
      <c r="CM58" s="57" t="s">
        <v>158</v>
      </c>
      <c r="CN58" s="56" t="s">
        <v>157</v>
      </c>
      <c r="CO58" s="296">
        <f t="shared" si="43"/>
        <v>6000000</v>
      </c>
      <c r="CP58" s="295">
        <f t="shared" si="13"/>
        <v>1</v>
      </c>
      <c r="CQ58" s="295" t="s">
        <v>368</v>
      </c>
      <c r="CR58" s="295"/>
      <c r="CS58" s="295"/>
      <c r="CT58" s="296"/>
      <c r="CU58" s="295"/>
      <c r="CV58" s="295"/>
      <c r="CW58" s="295"/>
      <c r="CX58" s="295"/>
      <c r="CY58" s="296"/>
      <c r="DA58" s="295"/>
      <c r="DB58" s="295"/>
      <c r="DC58" s="295"/>
      <c r="DD58" s="54"/>
      <c r="DE58" s="296"/>
      <c r="DF58" s="70"/>
      <c r="DG58" s="53"/>
      <c r="DH58" s="295"/>
      <c r="DI58" s="296"/>
      <c r="DJ58" s="69"/>
      <c r="DK58" s="296"/>
      <c r="DL58" s="295"/>
      <c r="DM58" s="296"/>
      <c r="DN58" s="295"/>
      <c r="DO58" s="296"/>
      <c r="DP58" s="67"/>
      <c r="DQ58" s="67"/>
    </row>
    <row r="59" spans="1:121" s="55" customFormat="1" ht="50.25" customHeight="1" x14ac:dyDescent="0.25">
      <c r="A59" s="52" t="s">
        <v>367</v>
      </c>
      <c r="B59" s="52">
        <v>2027</v>
      </c>
      <c r="C59" s="59">
        <f>SUBTOTAL(3,$D$15:D59)</f>
        <v>45</v>
      </c>
      <c r="D59" s="64" t="s">
        <v>348</v>
      </c>
      <c r="E59" s="64"/>
      <c r="F59" s="50"/>
      <c r="G59" s="49">
        <v>20325</v>
      </c>
      <c r="H59" s="63" t="s">
        <v>17</v>
      </c>
      <c r="I59" s="177"/>
      <c r="J59" s="202" t="s">
        <v>16</v>
      </c>
      <c r="K59" s="72">
        <v>15960</v>
      </c>
      <c r="L59" s="72">
        <v>12267.2</v>
      </c>
      <c r="M59" s="61" t="s">
        <v>288</v>
      </c>
      <c r="N59" s="60">
        <f t="shared" si="0"/>
        <v>31108269.399999999</v>
      </c>
      <c r="O59" s="81">
        <v>0</v>
      </c>
      <c r="P59" s="81">
        <f t="shared" si="19"/>
        <v>31108269.399999999</v>
      </c>
      <c r="Q59" s="81"/>
      <c r="R59" s="59">
        <f t="shared" si="76"/>
        <v>0</v>
      </c>
      <c r="S59" s="82"/>
      <c r="T59" s="59">
        <f t="shared" si="77"/>
        <v>0</v>
      </c>
      <c r="U59" s="83"/>
      <c r="V59" s="59">
        <f t="shared" si="78"/>
        <v>0</v>
      </c>
      <c r="W59" s="82"/>
      <c r="X59" s="59">
        <f t="shared" si="79"/>
        <v>0</v>
      </c>
      <c r="Y59" s="82"/>
      <c r="Z59" s="59">
        <f t="shared" si="80"/>
        <v>0</v>
      </c>
      <c r="AA59" s="81"/>
      <c r="AB59" s="59">
        <f t="shared" si="81"/>
        <v>0</v>
      </c>
      <c r="AC59" s="60"/>
      <c r="AD59" s="59">
        <f t="shared" si="41"/>
        <v>0</v>
      </c>
      <c r="AE59" s="60"/>
      <c r="AF59" s="59">
        <f t="shared" si="44"/>
        <v>0</v>
      </c>
      <c r="AG59" s="72"/>
      <c r="AH59" s="59">
        <f t="shared" si="45"/>
        <v>0</v>
      </c>
      <c r="AI59" s="85">
        <f>6221653.88*AP59</f>
        <v>31108269.399999999</v>
      </c>
      <c r="AJ59" s="59"/>
      <c r="AK59" s="59"/>
      <c r="AL59" s="59"/>
      <c r="AM59" s="59"/>
      <c r="AN59" s="249" t="s">
        <v>349</v>
      </c>
      <c r="AO59" s="59">
        <f t="shared" si="14"/>
        <v>1</v>
      </c>
      <c r="AP59" s="59">
        <f>SUM(LEN(AN59)-LEN(SUBSTITUTE(AN59,",",""))+1)</f>
        <v>5</v>
      </c>
      <c r="AQ59" s="59"/>
      <c r="AR59" s="59"/>
      <c r="AS59" s="59"/>
      <c r="AT59" s="59"/>
      <c r="AU59" s="81"/>
      <c r="AV59" s="81"/>
      <c r="AW59" s="81"/>
      <c r="AX59" s="81"/>
      <c r="AY59" s="59">
        <f t="shared" si="3"/>
        <v>0</v>
      </c>
      <c r="AZ59" s="81"/>
      <c r="BA59" s="81"/>
      <c r="BB59" s="81"/>
      <c r="BC59" s="81"/>
      <c r="BD59" s="59">
        <f t="shared" si="4"/>
        <v>0</v>
      </c>
      <c r="BE59" s="60"/>
      <c r="BF59" s="59">
        <f t="shared" si="5"/>
        <v>0</v>
      </c>
      <c r="BG59" s="59"/>
      <c r="BH59" s="198"/>
      <c r="BI59" s="58">
        <f t="shared" si="6"/>
        <v>0</v>
      </c>
      <c r="BJ59" s="58">
        <f t="shared" si="7"/>
        <v>0</v>
      </c>
      <c r="BK59" s="58">
        <f t="shared" si="29"/>
        <v>0</v>
      </c>
      <c r="BL59" s="60">
        <f t="shared" si="82"/>
        <v>0</v>
      </c>
      <c r="BM59" s="60"/>
      <c r="BN59" s="60">
        <f t="shared" si="83"/>
        <v>0</v>
      </c>
      <c r="BO59" s="60"/>
      <c r="BP59" s="60">
        <f t="shared" si="84"/>
        <v>0</v>
      </c>
      <c r="BQ59" s="60"/>
      <c r="BR59" s="60">
        <f t="shared" si="85"/>
        <v>0</v>
      </c>
      <c r="BS59" s="60"/>
      <c r="BT59" s="60">
        <f t="shared" si="86"/>
        <v>0</v>
      </c>
      <c r="BU59" s="60"/>
      <c r="BV59" s="60">
        <f t="shared" si="87"/>
        <v>0</v>
      </c>
      <c r="BW59" s="60"/>
      <c r="BX59" s="102">
        <f t="shared" si="42"/>
        <v>0</v>
      </c>
      <c r="BY59" s="60"/>
      <c r="BZ59" s="66">
        <f t="shared" si="46"/>
        <v>0</v>
      </c>
      <c r="CA59" s="60"/>
      <c r="CB59" s="66">
        <f t="shared" si="47"/>
        <v>0</v>
      </c>
      <c r="CC59" s="60"/>
      <c r="CD59" s="66">
        <f t="shared" si="48"/>
        <v>0</v>
      </c>
      <c r="CE59" s="60"/>
      <c r="CF59" s="66">
        <f t="shared" si="49"/>
        <v>0</v>
      </c>
      <c r="CG59" s="60"/>
      <c r="CH59" s="66">
        <f t="shared" si="10"/>
        <v>0</v>
      </c>
      <c r="CI59" s="66"/>
      <c r="CJ59" s="60"/>
      <c r="CK59" s="66">
        <f t="shared" si="11"/>
        <v>0</v>
      </c>
      <c r="CL59" s="60"/>
      <c r="CM59" s="57" t="s">
        <v>158</v>
      </c>
      <c r="CN59" s="56" t="s">
        <v>157</v>
      </c>
      <c r="CO59" s="296">
        <f t="shared" si="43"/>
        <v>31108269.399999999</v>
      </c>
      <c r="CP59" s="295">
        <f t="shared" si="13"/>
        <v>1</v>
      </c>
      <c r="CQ59" s="295" t="s">
        <v>368</v>
      </c>
      <c r="CR59" s="295"/>
      <c r="CS59" s="295"/>
      <c r="CT59" s="296"/>
      <c r="CU59" s="295"/>
      <c r="CV59" s="295"/>
      <c r="CW59" s="295"/>
      <c r="CX59" s="295"/>
      <c r="CY59" s="296"/>
      <c r="DA59" s="295"/>
      <c r="DB59" s="295"/>
      <c r="DC59" s="295"/>
      <c r="DD59" s="54"/>
      <c r="DE59" s="296"/>
      <c r="DF59" s="70"/>
      <c r="DG59" s="53"/>
      <c r="DH59" s="295"/>
      <c r="DI59" s="296"/>
      <c r="DJ59" s="69"/>
      <c r="DK59" s="296"/>
      <c r="DL59" s="295"/>
      <c r="DM59" s="296"/>
      <c r="DN59" s="295"/>
      <c r="DO59" s="296"/>
      <c r="DP59" s="67"/>
      <c r="DQ59" s="67"/>
    </row>
    <row r="60" spans="1:121" s="55" customFormat="1" ht="39" x14ac:dyDescent="0.25">
      <c r="A60" s="52" t="s">
        <v>367</v>
      </c>
      <c r="B60" s="104">
        <v>2027</v>
      </c>
      <c r="C60" s="59">
        <f>SUBTOTAL(3,$D$15:D60)</f>
        <v>46</v>
      </c>
      <c r="D60" s="64" t="s">
        <v>24</v>
      </c>
      <c r="E60" s="64"/>
      <c r="F60" s="50" t="s">
        <v>4</v>
      </c>
      <c r="G60" s="49">
        <v>21240</v>
      </c>
      <c r="H60" s="63" t="s">
        <v>6</v>
      </c>
      <c r="I60" s="177" t="s">
        <v>1</v>
      </c>
      <c r="J60" s="202" t="s">
        <v>23</v>
      </c>
      <c r="K60" s="72">
        <v>232.1</v>
      </c>
      <c r="L60" s="72">
        <v>182.5</v>
      </c>
      <c r="M60" s="61" t="s">
        <v>147</v>
      </c>
      <c r="N60" s="60">
        <f t="shared" si="0"/>
        <v>7317015.6899999995</v>
      </c>
      <c r="O60" s="81">
        <v>0</v>
      </c>
      <c r="P60" s="60">
        <f>N60-O60</f>
        <v>7317015.6899999995</v>
      </c>
      <c r="Q60" s="81">
        <v>352119.15</v>
      </c>
      <c r="R60" s="59">
        <f t="shared" si="76"/>
        <v>1</v>
      </c>
      <c r="S60" s="81"/>
      <c r="T60" s="59">
        <f t="shared" si="77"/>
        <v>0</v>
      </c>
      <c r="U60" s="83"/>
      <c r="V60" s="59">
        <f t="shared" si="78"/>
        <v>0</v>
      </c>
      <c r="W60" s="82"/>
      <c r="X60" s="59">
        <f t="shared" si="79"/>
        <v>0</v>
      </c>
      <c r="Y60" s="82"/>
      <c r="Z60" s="59">
        <f t="shared" si="80"/>
        <v>0</v>
      </c>
      <c r="AA60" s="81"/>
      <c r="AB60" s="59">
        <f t="shared" si="81"/>
        <v>0</v>
      </c>
      <c r="AC60" s="60"/>
      <c r="AD60" s="59">
        <f t="shared" si="41"/>
        <v>0</v>
      </c>
      <c r="AE60" s="60"/>
      <c r="AF60" s="59">
        <f t="shared" si="44"/>
        <v>0</v>
      </c>
      <c r="AG60" s="81"/>
      <c r="AH60" s="59">
        <f t="shared" si="45"/>
        <v>0</v>
      </c>
      <c r="AI60" s="59"/>
      <c r="AJ60" s="59"/>
      <c r="AK60" s="59"/>
      <c r="AL60" s="59"/>
      <c r="AM60" s="59"/>
      <c r="AN60" s="57"/>
      <c r="AO60" s="59">
        <f t="shared" si="14"/>
        <v>0</v>
      </c>
      <c r="AP60" s="59"/>
      <c r="AQ60" s="59"/>
      <c r="AR60" s="59"/>
      <c r="AS60" s="59"/>
      <c r="AT60" s="59"/>
      <c r="AU60" s="81">
        <v>3003723.09</v>
      </c>
      <c r="AV60" s="81"/>
      <c r="AW60" s="81"/>
      <c r="AX60" s="81"/>
      <c r="AY60" s="59">
        <f t="shared" si="3"/>
        <v>1</v>
      </c>
      <c r="AZ60" s="81">
        <v>3961173.45</v>
      </c>
      <c r="BA60" s="81"/>
      <c r="BB60" s="81"/>
      <c r="BC60" s="81"/>
      <c r="BD60" s="59">
        <f t="shared" si="4"/>
        <v>1</v>
      </c>
      <c r="BE60" s="60"/>
      <c r="BF60" s="59">
        <f t="shared" si="5"/>
        <v>0</v>
      </c>
      <c r="BG60" s="59"/>
      <c r="BH60" s="198">
        <v>0</v>
      </c>
      <c r="BI60" s="58">
        <f t="shared" si="6"/>
        <v>0</v>
      </c>
      <c r="BJ60" s="58">
        <f t="shared" si="7"/>
        <v>0</v>
      </c>
      <c r="BK60" s="58">
        <f>IF(BJ60&gt;0,1,0)</f>
        <v>0</v>
      </c>
      <c r="BL60" s="60">
        <f t="shared" si="82"/>
        <v>0</v>
      </c>
      <c r="BM60" s="60"/>
      <c r="BN60" s="60">
        <f t="shared" si="83"/>
        <v>0</v>
      </c>
      <c r="BO60" s="60"/>
      <c r="BP60" s="60">
        <f t="shared" si="84"/>
        <v>0</v>
      </c>
      <c r="BQ60" s="60"/>
      <c r="BR60" s="60">
        <f t="shared" si="85"/>
        <v>0</v>
      </c>
      <c r="BS60" s="60"/>
      <c r="BT60" s="60">
        <f t="shared" si="86"/>
        <v>0</v>
      </c>
      <c r="BU60" s="60"/>
      <c r="BV60" s="60">
        <f t="shared" si="87"/>
        <v>0</v>
      </c>
      <c r="BW60" s="60"/>
      <c r="BX60" s="102">
        <f t="shared" si="42"/>
        <v>0</v>
      </c>
      <c r="BY60" s="60"/>
      <c r="BZ60" s="66">
        <f t="shared" si="46"/>
        <v>0</v>
      </c>
      <c r="CA60" s="60"/>
      <c r="CB60" s="66">
        <f t="shared" si="47"/>
        <v>0</v>
      </c>
      <c r="CC60" s="60"/>
      <c r="CD60" s="66">
        <f t="shared" si="48"/>
        <v>0</v>
      </c>
      <c r="CE60" s="60"/>
      <c r="CF60" s="66">
        <f t="shared" si="49"/>
        <v>0</v>
      </c>
      <c r="CG60" s="60"/>
      <c r="CH60" s="66">
        <f t="shared" si="10"/>
        <v>0</v>
      </c>
      <c r="CI60" s="66"/>
      <c r="CJ60" s="60"/>
      <c r="CK60" s="66">
        <f t="shared" si="11"/>
        <v>0</v>
      </c>
      <c r="CL60" s="60"/>
      <c r="CM60" s="57" t="s">
        <v>158</v>
      </c>
      <c r="CN60" s="56" t="s">
        <v>157</v>
      </c>
      <c r="CO60" s="296">
        <f t="shared" si="43"/>
        <v>7317015.6899999995</v>
      </c>
      <c r="CP60" s="295">
        <f t="shared" si="13"/>
        <v>1</v>
      </c>
      <c r="CQ60" s="295" t="s">
        <v>368</v>
      </c>
      <c r="CR60" s="295"/>
      <c r="CS60" s="295"/>
      <c r="CT60" s="296"/>
      <c r="CU60" s="295"/>
      <c r="CV60" s="295"/>
      <c r="CW60" s="295"/>
      <c r="CX60" s="295"/>
      <c r="CY60" s="296"/>
      <c r="DA60" s="295"/>
      <c r="DB60" s="295"/>
      <c r="DC60" s="295"/>
      <c r="DD60" s="54"/>
      <c r="DE60" s="296"/>
      <c r="DF60" s="70"/>
      <c r="DG60" s="53"/>
      <c r="DH60" s="295"/>
      <c r="DI60" s="296"/>
      <c r="DJ60" s="69"/>
      <c r="DK60" s="296"/>
      <c r="DL60" s="295"/>
      <c r="DM60" s="296"/>
      <c r="DN60" s="295"/>
      <c r="DO60" s="296"/>
      <c r="DP60" s="67"/>
      <c r="DQ60" s="67"/>
    </row>
    <row r="61" spans="1:121" s="55" customFormat="1" ht="48.75" customHeight="1" x14ac:dyDescent="0.25">
      <c r="A61" s="52" t="s">
        <v>367</v>
      </c>
      <c r="B61" s="52">
        <v>2027</v>
      </c>
      <c r="C61" s="59">
        <f>SUBTOTAL(3,$D$15:D61)</f>
        <v>47</v>
      </c>
      <c r="D61" s="64" t="s">
        <v>259</v>
      </c>
      <c r="E61" s="64"/>
      <c r="F61" s="50"/>
      <c r="G61" s="49">
        <v>21461</v>
      </c>
      <c r="H61" s="63" t="s">
        <v>247</v>
      </c>
      <c r="I61" s="177" t="s">
        <v>1</v>
      </c>
      <c r="J61" s="202" t="s">
        <v>13</v>
      </c>
      <c r="K61" s="72">
        <v>11534.4</v>
      </c>
      <c r="L61" s="72">
        <v>11534.4</v>
      </c>
      <c r="M61" s="61" t="s">
        <v>147</v>
      </c>
      <c r="N61" s="60">
        <f t="shared" si="0"/>
        <v>31108269.399999999</v>
      </c>
      <c r="O61" s="81">
        <v>0</v>
      </c>
      <c r="P61" s="60">
        <f>N61-O61</f>
        <v>31108269.399999999</v>
      </c>
      <c r="Q61" s="81"/>
      <c r="R61" s="59">
        <f t="shared" ref="R61:AH62" si="88">COUNT(Q61)</f>
        <v>0</v>
      </c>
      <c r="S61" s="81"/>
      <c r="T61" s="59">
        <f t="shared" si="88"/>
        <v>0</v>
      </c>
      <c r="U61" s="83"/>
      <c r="V61" s="59">
        <f t="shared" si="88"/>
        <v>0</v>
      </c>
      <c r="W61" s="82"/>
      <c r="X61" s="59">
        <f t="shared" si="88"/>
        <v>0</v>
      </c>
      <c r="Y61" s="82"/>
      <c r="Z61" s="59">
        <f t="shared" si="88"/>
        <v>0</v>
      </c>
      <c r="AA61" s="81"/>
      <c r="AB61" s="59">
        <f t="shared" si="88"/>
        <v>0</v>
      </c>
      <c r="AC61" s="60"/>
      <c r="AD61" s="59">
        <f t="shared" si="88"/>
        <v>0</v>
      </c>
      <c r="AE61" s="60"/>
      <c r="AF61" s="59">
        <f t="shared" si="88"/>
        <v>0</v>
      </c>
      <c r="AG61" s="81"/>
      <c r="AH61" s="59">
        <f t="shared" si="88"/>
        <v>0</v>
      </c>
      <c r="AI61" s="85">
        <v>31108269.399999999</v>
      </c>
      <c r="AJ61" s="59"/>
      <c r="AK61" s="59"/>
      <c r="AL61" s="59"/>
      <c r="AM61" s="59"/>
      <c r="AN61" s="200" t="s">
        <v>260</v>
      </c>
      <c r="AO61" s="59">
        <f>COUNT(AI61)</f>
        <v>1</v>
      </c>
      <c r="AP61" s="59">
        <f>SUM(LEN(AN61)-LEN(SUBSTITUTE(AN61,",",""))+1)</f>
        <v>5</v>
      </c>
      <c r="AQ61" s="59"/>
      <c r="AR61" s="59"/>
      <c r="AS61" s="59"/>
      <c r="AT61" s="59"/>
      <c r="AU61" s="81"/>
      <c r="AV61" s="81"/>
      <c r="AW61" s="81"/>
      <c r="AX61" s="81"/>
      <c r="AY61" s="59">
        <f t="shared" si="3"/>
        <v>0</v>
      </c>
      <c r="AZ61" s="81"/>
      <c r="BA61" s="81"/>
      <c r="BB61" s="81"/>
      <c r="BC61" s="81"/>
      <c r="BD61" s="59">
        <f t="shared" si="4"/>
        <v>0</v>
      </c>
      <c r="BE61" s="60"/>
      <c r="BF61" s="59">
        <f t="shared" si="5"/>
        <v>0</v>
      </c>
      <c r="BG61" s="59"/>
      <c r="BH61" s="198">
        <v>0</v>
      </c>
      <c r="BI61" s="58">
        <f t="shared" si="6"/>
        <v>0</v>
      </c>
      <c r="BJ61" s="58">
        <f t="shared" si="7"/>
        <v>0</v>
      </c>
      <c r="BK61" s="58">
        <f>IF(BJ61&gt;0,1,0)</f>
        <v>0</v>
      </c>
      <c r="BL61" s="60">
        <f t="shared" ref="BL61:CF62" si="89">COUNT(BM61)</f>
        <v>0</v>
      </c>
      <c r="BM61" s="60"/>
      <c r="BN61" s="60">
        <f t="shared" si="89"/>
        <v>0</v>
      </c>
      <c r="BO61" s="60"/>
      <c r="BP61" s="60">
        <f t="shared" si="89"/>
        <v>0</v>
      </c>
      <c r="BQ61" s="60"/>
      <c r="BR61" s="60">
        <f t="shared" si="89"/>
        <v>0</v>
      </c>
      <c r="BS61" s="60"/>
      <c r="BT61" s="60">
        <f t="shared" si="89"/>
        <v>0</v>
      </c>
      <c r="BU61" s="60"/>
      <c r="BV61" s="60">
        <f t="shared" si="89"/>
        <v>0</v>
      </c>
      <c r="BW61" s="60"/>
      <c r="BX61" s="102">
        <f t="shared" si="89"/>
        <v>0</v>
      </c>
      <c r="BY61" s="60"/>
      <c r="BZ61" s="66">
        <f t="shared" si="89"/>
        <v>0</v>
      </c>
      <c r="CA61" s="60"/>
      <c r="CB61" s="66">
        <f t="shared" si="89"/>
        <v>0</v>
      </c>
      <c r="CC61" s="60"/>
      <c r="CD61" s="66">
        <f t="shared" si="89"/>
        <v>0</v>
      </c>
      <c r="CE61" s="60"/>
      <c r="CF61" s="66">
        <f t="shared" si="89"/>
        <v>0</v>
      </c>
      <c r="CG61" s="60"/>
      <c r="CH61" s="66">
        <f t="shared" si="10"/>
        <v>0</v>
      </c>
      <c r="CI61" s="66"/>
      <c r="CJ61" s="60"/>
      <c r="CK61" s="66">
        <f t="shared" si="11"/>
        <v>0</v>
      </c>
      <c r="CL61" s="60"/>
      <c r="CM61" s="57" t="s">
        <v>158</v>
      </c>
      <c r="CN61" s="56" t="s">
        <v>246</v>
      </c>
      <c r="CO61" s="296">
        <f t="shared" si="43"/>
        <v>31108269.399999999</v>
      </c>
      <c r="CP61" s="295">
        <f t="shared" si="13"/>
        <v>1</v>
      </c>
      <c r="CQ61" s="295" t="s">
        <v>368</v>
      </c>
      <c r="CR61" s="295"/>
      <c r="CS61" s="295"/>
      <c r="CT61" s="296"/>
      <c r="CU61" s="295"/>
      <c r="CV61" s="295"/>
      <c r="CW61" s="295"/>
      <c r="CX61" s="295"/>
      <c r="CY61" s="296"/>
      <c r="DA61" s="295"/>
      <c r="DB61" s="295"/>
      <c r="DC61" s="295"/>
      <c r="DD61" s="54"/>
      <c r="DE61" s="296"/>
      <c r="DF61" s="70"/>
      <c r="DG61" s="53"/>
      <c r="DH61" s="295"/>
      <c r="DI61" s="296"/>
      <c r="DJ61" s="69"/>
      <c r="DK61" s="296"/>
      <c r="DL61" s="295"/>
      <c r="DM61" s="296"/>
      <c r="DN61" s="295"/>
      <c r="DO61" s="296"/>
      <c r="DP61" s="67"/>
      <c r="DQ61" s="67"/>
    </row>
    <row r="62" spans="1:121" s="55" customFormat="1" ht="39" x14ac:dyDescent="0.25">
      <c r="A62" s="52" t="s">
        <v>367</v>
      </c>
      <c r="B62" s="52">
        <v>2027</v>
      </c>
      <c r="C62" s="59">
        <f>SUBTOTAL(3,$D$15:D62)</f>
        <v>48</v>
      </c>
      <c r="D62" s="64" t="s">
        <v>326</v>
      </c>
      <c r="E62" s="64"/>
      <c r="F62" s="50"/>
      <c r="G62" s="49">
        <v>21670</v>
      </c>
      <c r="H62" s="63" t="s">
        <v>17</v>
      </c>
      <c r="I62" s="177"/>
      <c r="J62" s="202" t="s">
        <v>13</v>
      </c>
      <c r="K62" s="72">
        <v>4513.3999999999996</v>
      </c>
      <c r="L62" s="72">
        <v>4408.3999999999996</v>
      </c>
      <c r="M62" s="61" t="s">
        <v>288</v>
      </c>
      <c r="N62" s="60">
        <f t="shared" si="0"/>
        <v>12783307.76</v>
      </c>
      <c r="O62" s="81">
        <v>0</v>
      </c>
      <c r="P62" s="81">
        <f>N62-O62</f>
        <v>12783307.76</v>
      </c>
      <c r="Q62" s="81"/>
      <c r="R62" s="59">
        <f t="shared" si="88"/>
        <v>0</v>
      </c>
      <c r="S62" s="82"/>
      <c r="T62" s="59">
        <f t="shared" si="88"/>
        <v>0</v>
      </c>
      <c r="U62" s="83"/>
      <c r="V62" s="59">
        <f t="shared" si="88"/>
        <v>0</v>
      </c>
      <c r="W62" s="82"/>
      <c r="X62" s="59">
        <f t="shared" si="88"/>
        <v>0</v>
      </c>
      <c r="Y62" s="82"/>
      <c r="Z62" s="59">
        <f t="shared" si="88"/>
        <v>0</v>
      </c>
      <c r="AA62" s="81"/>
      <c r="AB62" s="59">
        <f t="shared" si="88"/>
        <v>0</v>
      </c>
      <c r="AC62" s="60"/>
      <c r="AD62" s="59">
        <f t="shared" si="88"/>
        <v>0</v>
      </c>
      <c r="AE62" s="60"/>
      <c r="AF62" s="59">
        <f t="shared" si="88"/>
        <v>0</v>
      </c>
      <c r="AG62" s="72"/>
      <c r="AH62" s="59">
        <f t="shared" si="88"/>
        <v>0</v>
      </c>
      <c r="AI62" s="85">
        <f>6221653.88*AP62</f>
        <v>12443307.76</v>
      </c>
      <c r="AJ62" s="59"/>
      <c r="AK62" s="59"/>
      <c r="AL62" s="59"/>
      <c r="AM62" s="59"/>
      <c r="AN62" s="249" t="s">
        <v>327</v>
      </c>
      <c r="AO62" s="59">
        <f>COUNT(AI62)</f>
        <v>1</v>
      </c>
      <c r="AP62" s="59">
        <f>SUM(LEN(AN62)-LEN(SUBSTITUTE(AN62,",",""))+1)</f>
        <v>2</v>
      </c>
      <c r="AQ62" s="59"/>
      <c r="AR62" s="59"/>
      <c r="AS62" s="59"/>
      <c r="AT62" s="59"/>
      <c r="AU62" s="81"/>
      <c r="AV62" s="81"/>
      <c r="AW62" s="81"/>
      <c r="AX62" s="81"/>
      <c r="AY62" s="59">
        <f t="shared" si="3"/>
        <v>0</v>
      </c>
      <c r="AZ62" s="81"/>
      <c r="BA62" s="81"/>
      <c r="BB62" s="81"/>
      <c r="BC62" s="81"/>
      <c r="BD62" s="59">
        <f t="shared" si="4"/>
        <v>0</v>
      </c>
      <c r="BE62" s="60"/>
      <c r="BF62" s="59">
        <f t="shared" si="5"/>
        <v>0</v>
      </c>
      <c r="BG62" s="59"/>
      <c r="BH62" s="198"/>
      <c r="BI62" s="58">
        <f t="shared" si="6"/>
        <v>340000</v>
      </c>
      <c r="BJ62" s="58">
        <f t="shared" si="7"/>
        <v>1</v>
      </c>
      <c r="BK62" s="58">
        <f>IF(BJ62&gt;0,1,0)</f>
        <v>1</v>
      </c>
      <c r="BL62" s="60">
        <f t="shared" si="89"/>
        <v>0</v>
      </c>
      <c r="BM62" s="60"/>
      <c r="BN62" s="60">
        <f t="shared" si="89"/>
        <v>0</v>
      </c>
      <c r="BO62" s="60"/>
      <c r="BP62" s="60">
        <f t="shared" si="89"/>
        <v>0</v>
      </c>
      <c r="BQ62" s="60"/>
      <c r="BR62" s="60">
        <f t="shared" si="89"/>
        <v>0</v>
      </c>
      <c r="BS62" s="60"/>
      <c r="BT62" s="60">
        <f t="shared" si="89"/>
        <v>0</v>
      </c>
      <c r="BU62" s="60"/>
      <c r="BV62" s="60">
        <f t="shared" si="89"/>
        <v>0</v>
      </c>
      <c r="BW62" s="60"/>
      <c r="BX62" s="102">
        <f t="shared" si="89"/>
        <v>0</v>
      </c>
      <c r="BY62" s="60"/>
      <c r="BZ62" s="66">
        <f t="shared" si="89"/>
        <v>0</v>
      </c>
      <c r="CA62" s="60"/>
      <c r="CB62" s="66">
        <f t="shared" si="89"/>
        <v>0</v>
      </c>
      <c r="CC62" s="60"/>
      <c r="CD62" s="66">
        <f t="shared" si="89"/>
        <v>0</v>
      </c>
      <c r="CE62" s="60"/>
      <c r="CF62" s="66">
        <f t="shared" si="89"/>
        <v>0</v>
      </c>
      <c r="CG62" s="60"/>
      <c r="CH62" s="66">
        <f t="shared" si="10"/>
        <v>1</v>
      </c>
      <c r="CI62" s="66"/>
      <c r="CJ62" s="60">
        <v>340000</v>
      </c>
      <c r="CK62" s="66">
        <f t="shared" si="11"/>
        <v>0</v>
      </c>
      <c r="CL62" s="60"/>
      <c r="CM62" s="57" t="s">
        <v>158</v>
      </c>
      <c r="CN62" s="56" t="s">
        <v>157</v>
      </c>
      <c r="CO62" s="296">
        <f t="shared" si="43"/>
        <v>12443307.76</v>
      </c>
      <c r="CP62" s="295">
        <f t="shared" si="13"/>
        <v>1</v>
      </c>
      <c r="CQ62" s="295" t="s">
        <v>368</v>
      </c>
      <c r="CR62" s="295"/>
      <c r="CS62" s="295"/>
      <c r="CT62" s="296"/>
      <c r="CU62" s="295"/>
      <c r="CV62" s="295"/>
      <c r="CW62" s="295"/>
      <c r="CX62" s="295"/>
      <c r="CY62" s="296"/>
      <c r="DA62" s="295"/>
      <c r="DB62" s="295"/>
      <c r="DC62" s="295"/>
      <c r="DD62" s="54"/>
      <c r="DE62" s="296"/>
      <c r="DF62" s="70"/>
      <c r="DG62" s="53"/>
      <c r="DH62" s="295"/>
      <c r="DI62" s="296"/>
      <c r="DJ62" s="69"/>
      <c r="DK62" s="296"/>
      <c r="DL62" s="295"/>
      <c r="DM62" s="296"/>
      <c r="DN62" s="295"/>
      <c r="DO62" s="296"/>
      <c r="DP62" s="67"/>
      <c r="DQ62" s="67"/>
    </row>
    <row r="63" spans="1:121" s="73" customFormat="1" ht="15.75" x14ac:dyDescent="0.25">
      <c r="A63" s="80" t="s">
        <v>367</v>
      </c>
      <c r="B63" s="196">
        <v>2027</v>
      </c>
      <c r="C63" s="59"/>
      <c r="D63" s="307" t="s">
        <v>2</v>
      </c>
      <c r="E63" s="307"/>
      <c r="F63" s="310"/>
      <c r="G63" s="94"/>
      <c r="H63" s="93"/>
      <c r="I63" s="74"/>
      <c r="J63" s="204"/>
      <c r="K63" s="43">
        <f>SUM(K15:K62)</f>
        <v>565207.71000000008</v>
      </c>
      <c r="L63" s="43">
        <f>SUM(L15:L62)</f>
        <v>479383.01000000007</v>
      </c>
      <c r="M63" s="110"/>
      <c r="N63" s="43">
        <f t="shared" ref="N63:AJ63" si="90">SUM(N15:N62)</f>
        <v>1469723464.8800001</v>
      </c>
      <c r="O63" s="43">
        <f t="shared" si="90"/>
        <v>0</v>
      </c>
      <c r="P63" s="305">
        <f t="shared" si="90"/>
        <v>1469723464.8800001</v>
      </c>
      <c r="Q63" s="43">
        <f t="shared" si="90"/>
        <v>352119.15</v>
      </c>
      <c r="R63" s="305">
        <f t="shared" si="90"/>
        <v>1</v>
      </c>
      <c r="S63" s="305">
        <f t="shared" si="90"/>
        <v>253466994.19</v>
      </c>
      <c r="T63" s="305">
        <f t="shared" si="90"/>
        <v>9</v>
      </c>
      <c r="U63" s="305">
        <f t="shared" si="90"/>
        <v>0</v>
      </c>
      <c r="V63" s="43">
        <f t="shared" si="90"/>
        <v>0</v>
      </c>
      <c r="W63" s="305">
        <f t="shared" si="90"/>
        <v>58320132.189999998</v>
      </c>
      <c r="X63" s="43">
        <f t="shared" si="90"/>
        <v>9</v>
      </c>
      <c r="Y63" s="305">
        <f t="shared" si="90"/>
        <v>38868165.769999996</v>
      </c>
      <c r="Z63" s="305">
        <f t="shared" si="90"/>
        <v>9</v>
      </c>
      <c r="AA63" s="305">
        <f t="shared" si="90"/>
        <v>28911390.959999997</v>
      </c>
      <c r="AB63" s="305">
        <f t="shared" si="90"/>
        <v>9</v>
      </c>
      <c r="AC63" s="305">
        <f t="shared" si="90"/>
        <v>0</v>
      </c>
      <c r="AD63" s="43">
        <f t="shared" si="90"/>
        <v>0</v>
      </c>
      <c r="AE63" s="43">
        <f t="shared" si="90"/>
        <v>17017991.039999999</v>
      </c>
      <c r="AF63" s="305">
        <f t="shared" si="90"/>
        <v>1</v>
      </c>
      <c r="AG63" s="305">
        <f t="shared" si="90"/>
        <v>0</v>
      </c>
      <c r="AH63" s="305">
        <f t="shared" si="90"/>
        <v>0</v>
      </c>
      <c r="AI63" s="305">
        <f t="shared" si="90"/>
        <v>833701619.91999972</v>
      </c>
      <c r="AJ63" s="43">
        <f t="shared" si="90"/>
        <v>0</v>
      </c>
      <c r="AK63" s="43"/>
      <c r="AL63" s="43"/>
      <c r="AM63" s="43"/>
      <c r="AN63" s="247"/>
      <c r="AO63" s="43">
        <f>SUM(AO15:AO62)</f>
        <v>29</v>
      </c>
      <c r="AP63" s="299">
        <f>SUM(AP15:AP62)</f>
        <v>134</v>
      </c>
      <c r="AQ63" s="299"/>
      <c r="AR63" s="299"/>
      <c r="AS63" s="299"/>
      <c r="AT63" s="299"/>
      <c r="AU63" s="305">
        <f>SUM(AU15:AU62)</f>
        <v>91069129.129999995</v>
      </c>
      <c r="AV63" s="305"/>
      <c r="AW63" s="305"/>
      <c r="AX63" s="305"/>
      <c r="AY63" s="305">
        <f>SUM(AY15:AY62)</f>
        <v>9</v>
      </c>
      <c r="AZ63" s="43">
        <f>SUM(AZ15:AZ62)</f>
        <v>133365922.53000002</v>
      </c>
      <c r="BA63" s="43"/>
      <c r="BB63" s="43"/>
      <c r="BC63" s="43"/>
      <c r="BD63" s="43">
        <f>SUM(BD15:BD62)</f>
        <v>4</v>
      </c>
      <c r="BE63" s="305">
        <f>SUM(BE15:BE62)</f>
        <v>7000000</v>
      </c>
      <c r="BF63" s="305">
        <f>SUM(BF15:BF62)</f>
        <v>2</v>
      </c>
      <c r="BG63" s="305">
        <f>SUM(BG15:BG62)</f>
        <v>2</v>
      </c>
      <c r="BH63" s="305"/>
      <c r="BI63" s="43">
        <f t="shared" ref="BI63:CI63" si="91">SUM(BI15:BI62)</f>
        <v>7650000</v>
      </c>
      <c r="BJ63" s="305">
        <f t="shared" si="91"/>
        <v>13</v>
      </c>
      <c r="BK63" s="43">
        <f t="shared" si="91"/>
        <v>13</v>
      </c>
      <c r="BL63" s="305">
        <f t="shared" si="91"/>
        <v>0</v>
      </c>
      <c r="BM63" s="43">
        <f t="shared" si="91"/>
        <v>0</v>
      </c>
      <c r="BN63" s="299">
        <f t="shared" si="91"/>
        <v>0</v>
      </c>
      <c r="BO63" s="305">
        <f t="shared" si="91"/>
        <v>0</v>
      </c>
      <c r="BP63" s="305">
        <f t="shared" si="91"/>
        <v>0</v>
      </c>
      <c r="BQ63" s="305">
        <f t="shared" si="91"/>
        <v>0</v>
      </c>
      <c r="BR63" s="305">
        <f t="shared" si="91"/>
        <v>0</v>
      </c>
      <c r="BS63" s="86">
        <f t="shared" si="91"/>
        <v>0</v>
      </c>
      <c r="BT63" s="86">
        <f t="shared" si="91"/>
        <v>0</v>
      </c>
      <c r="BU63" s="86">
        <f t="shared" si="91"/>
        <v>0</v>
      </c>
      <c r="BV63" s="86">
        <f t="shared" si="91"/>
        <v>0</v>
      </c>
      <c r="BW63" s="86">
        <f t="shared" si="91"/>
        <v>0</v>
      </c>
      <c r="BX63" s="87">
        <f t="shared" si="91"/>
        <v>0</v>
      </c>
      <c r="BY63" s="86">
        <f t="shared" si="91"/>
        <v>0</v>
      </c>
      <c r="BZ63" s="87">
        <f t="shared" si="91"/>
        <v>0</v>
      </c>
      <c r="CA63" s="86">
        <f t="shared" si="91"/>
        <v>0</v>
      </c>
      <c r="CB63" s="87">
        <f t="shared" si="91"/>
        <v>0</v>
      </c>
      <c r="CC63" s="86">
        <f t="shared" si="91"/>
        <v>0</v>
      </c>
      <c r="CD63" s="87">
        <f t="shared" si="91"/>
        <v>0</v>
      </c>
      <c r="CE63" s="86">
        <f t="shared" si="91"/>
        <v>0</v>
      </c>
      <c r="CF63" s="87">
        <f t="shared" si="91"/>
        <v>0</v>
      </c>
      <c r="CG63" s="86">
        <f t="shared" si="91"/>
        <v>0</v>
      </c>
      <c r="CH63" s="87">
        <f t="shared" si="91"/>
        <v>13</v>
      </c>
      <c r="CI63" s="87">
        <f t="shared" si="91"/>
        <v>0</v>
      </c>
      <c r="CJ63" s="86"/>
      <c r="CK63" s="87">
        <f>SUM(CK15:CK62)</f>
        <v>0</v>
      </c>
      <c r="CL63" s="86">
        <f>SUM(CL15:CL62)</f>
        <v>0</v>
      </c>
      <c r="CM63" s="183"/>
      <c r="CN63" s="77"/>
      <c r="CO63" s="296">
        <f>SUM(CO15:CO62)</f>
        <v>1462073464.8800001</v>
      </c>
      <c r="CP63" s="296">
        <f>SUM(CP15:CP62)</f>
        <v>48</v>
      </c>
      <c r="CQ63" s="295" t="s">
        <v>368</v>
      </c>
      <c r="CR63" s="295"/>
      <c r="CS63" s="295"/>
      <c r="CT63" s="296"/>
      <c r="CU63" s="295"/>
      <c r="CV63" s="295"/>
      <c r="CW63" s="295"/>
      <c r="CX63" s="295"/>
      <c r="CY63" s="296"/>
      <c r="CZ63" s="55"/>
      <c r="DA63" s="295"/>
      <c r="DB63" s="295"/>
      <c r="DC63" s="295"/>
      <c r="DD63" s="54"/>
      <c r="DE63" s="296"/>
      <c r="DF63" s="53"/>
      <c r="DG63" s="53"/>
      <c r="DH63" s="295"/>
      <c r="DI63" s="296"/>
      <c r="DJ63" s="76"/>
      <c r="DK63" s="296"/>
      <c r="DL63" s="295"/>
      <c r="DM63" s="296"/>
      <c r="DN63" s="295"/>
      <c r="DO63" s="295"/>
    </row>
    <row r="64" spans="1:121" x14ac:dyDescent="0.3">
      <c r="C64" s="308"/>
      <c r="D64" s="307" t="s">
        <v>0</v>
      </c>
      <c r="E64" s="307"/>
      <c r="F64" s="46"/>
      <c r="G64" s="297"/>
      <c r="H64" s="297"/>
      <c r="I64" s="45"/>
      <c r="J64" s="207"/>
      <c r="K64" s="305" t="e">
        <f>#REF!+#REF!+#REF!+#REF!+#REF!+#REF!+#REF!+#REF!+#REF!+#REF!+#REF!+#REF!+#REF!+#REF!+K63+#REF!+#REF!+#REF!</f>
        <v>#REF!</v>
      </c>
      <c r="L64" s="305" t="e">
        <f>#REF!+#REF!+#REF!+#REF!+#REF!+#REF!+#REF!+#REF!+#REF!+#REF!+#REF!+#REF!+#REF!+#REF!+L63+#REF!+#REF!+#REF!</f>
        <v>#REF!</v>
      </c>
      <c r="M64" s="61"/>
      <c r="N64" s="305" t="e">
        <f>#REF!+#REF!+#REF!+#REF!+#REF!+#REF!+#REF!+#REF!+#REF!+#REF!+#REF!+#REF!+#REF!+#REF!+N63+#REF!+#REF!+#REF!</f>
        <v>#REF!</v>
      </c>
      <c r="O64" s="305" t="e">
        <f>#REF!+#REF!+#REF!+#REF!+#REF!+#REF!+#REF!+#REF!+#REF!+#REF!+#REF!+#REF!+#REF!+#REF!+O63+#REF!+#REF!+#REF!</f>
        <v>#REF!</v>
      </c>
      <c r="P64" s="305" t="e">
        <f>#REF!+#REF!+#REF!+#REF!+#REF!+#REF!+#REF!+#REF!+#REF!+#REF!+#REF!+#REF!+#REF!+#REF!+P63+#REF!+#REF!+#REF!</f>
        <v>#REF!</v>
      </c>
      <c r="Q64" s="43" t="e">
        <f>#REF!+#REF!+#REF!+#REF!+#REF!+#REF!+#REF!+#REF!+#REF!+#REF!+#REF!+#REF!+#REF!+#REF!+Q63+#REF!+#REF!+#REF!</f>
        <v>#REF!</v>
      </c>
      <c r="R64" s="308" t="e">
        <f>#REF!+#REF!+#REF!+#REF!+#REF!+#REF!+#REF!+#REF!+#REF!+#REF!+#REF!+#REF!+#REF!+#REF!+R63+#REF!+#REF!+#REF!</f>
        <v>#REF!</v>
      </c>
      <c r="S64" s="43" t="e">
        <f>#REF!+#REF!+#REF!+#REF!+#REF!+#REF!+#REF!+#REF!+#REF!+#REF!+#REF!+#REF!+#REF!+#REF!+S63+#REF!+#REF!+#REF!</f>
        <v>#REF!</v>
      </c>
      <c r="T64" s="308" t="e">
        <f>#REF!+#REF!+#REF!+#REF!+#REF!+#REF!+#REF!+#REF!+#REF!+#REF!+#REF!+#REF!+#REF!+#REF!+T63+#REF!+#REF!+#REF!</f>
        <v>#REF!</v>
      </c>
      <c r="U64" s="305" t="e">
        <f>#REF!+#REF!+#REF!+#REF!+#REF!+#REF!+#REF!+#REF!+#REF!+#REF!+#REF!+#REF!+#REF!+#REF!+U63+#REF!+#REF!+#REF!</f>
        <v>#REF!</v>
      </c>
      <c r="V64" s="308" t="e">
        <f>#REF!+#REF!+#REF!+#REF!+#REF!+#REF!+#REF!+#REF!+#REF!+#REF!+#REF!+#REF!+#REF!+#REF!+V63+#REF!+#REF!+#REF!</f>
        <v>#REF!</v>
      </c>
      <c r="W64" s="305" t="e">
        <f>#REF!+#REF!+#REF!+#REF!+#REF!+#REF!+#REF!+#REF!+#REF!+#REF!+#REF!+#REF!+#REF!+#REF!+W63+#REF!+#REF!+#REF!</f>
        <v>#REF!</v>
      </c>
      <c r="X64" s="41" t="e">
        <f>#REF!+#REF!+#REF!+#REF!+#REF!+#REF!+#REF!+#REF!+#REF!+#REF!+#REF!+#REF!+#REF!+#REF!+X63+#REF!+#REF!+#REF!</f>
        <v>#REF!</v>
      </c>
      <c r="Y64" s="305" t="e">
        <f>#REF!+#REF!+#REF!+#REF!+#REF!+#REF!+#REF!+#REF!+#REF!+#REF!+#REF!+#REF!+#REF!+#REF!+Y63+#REF!+#REF!+#REF!</f>
        <v>#REF!</v>
      </c>
      <c r="Z64" s="41" t="e">
        <f>#REF!+#REF!+#REF!+#REF!+#REF!+#REF!+#REF!+#REF!+#REF!+#REF!+#REF!+#REF!+#REF!+#REF!+Z63+#REF!+#REF!+#REF!</f>
        <v>#REF!</v>
      </c>
      <c r="AA64" s="305" t="e">
        <f>#REF!+#REF!+#REF!+#REF!+#REF!+#REF!+#REF!+#REF!+#REF!+#REF!+#REF!+#REF!+#REF!+#REF!+AA63+#REF!+#REF!+#REF!</f>
        <v>#REF!</v>
      </c>
      <c r="AB64" s="41" t="e">
        <f>#REF!+#REF!+#REF!+#REF!+#REF!+#REF!+#REF!+#REF!+#REF!+#REF!+#REF!+#REF!+#REF!+#REF!+AB63+#REF!+#REF!+#REF!</f>
        <v>#REF!</v>
      </c>
      <c r="AC64" s="305" t="e">
        <f>#REF!+#REF!+#REF!+#REF!+#REF!+#REF!+#REF!+#REF!+#REF!+#REF!+#REF!+#REF!+#REF!+#REF!+AC63+#REF!+#REF!+#REF!</f>
        <v>#REF!</v>
      </c>
      <c r="AD64" s="41" t="e">
        <f>#REF!+#REF!+#REF!+#REF!+#REF!+#REF!+#REF!+#REF!+#REF!+#REF!+#REF!+#REF!+#REF!+#REF!+AD63+#REF!+#REF!+#REF!</f>
        <v>#REF!</v>
      </c>
      <c r="AE64" s="305" t="e">
        <f>#REF!+#REF!+#REF!+#REF!+#REF!+#REF!+#REF!+#REF!+#REF!+#REF!+#REF!+#REF!+#REF!+#REF!+AE63+#REF!+#REF!+#REF!</f>
        <v>#REF!</v>
      </c>
      <c r="AF64" s="41" t="e">
        <f>#REF!+#REF!+#REF!+#REF!+#REF!+#REF!+#REF!+#REF!+#REF!+#REF!+#REF!+#REF!+#REF!+#REF!+AF63+#REF!+#REF!+#REF!</f>
        <v>#REF!</v>
      </c>
      <c r="AG64" s="305" t="e">
        <f>#REF!+#REF!+#REF!+#REF!+#REF!+#REF!+#REF!+#REF!+#REF!+#REF!+#REF!+#REF!+#REF!+#REF!+AG63+#REF!+#REF!+#REF!</f>
        <v>#REF!</v>
      </c>
      <c r="AH64" s="41" t="e">
        <f>#REF!+#REF!+#REF!+#REF!+#REF!+#REF!+#REF!+#REF!+#REF!+#REF!+#REF!+#REF!+#REF!+#REF!+AH63+#REF!+#REF!+#REF!</f>
        <v>#REF!</v>
      </c>
      <c r="AI64" s="305" t="e">
        <f>#REF!+#REF!+#REF!+#REF!+#REF!+#REF!+#REF!+#REF!+#REF!+#REF!+#REF!+#REF!+#REF!+#REF!+AI63+#REF!+#REF!+#REF!</f>
        <v>#REF!</v>
      </c>
      <c r="AJ64" s="305" t="e">
        <f>#REF!+#REF!+#REF!+#REF!+#REF!+#REF!+#REF!+#REF!+#REF!+#REF!+#REF!+#REF!+#REF!+#REF!+AJ63+#REF!+#REF!+#REF!</f>
        <v>#REF!</v>
      </c>
      <c r="AK64" s="305"/>
      <c r="AL64" s="305"/>
      <c r="AM64" s="305"/>
      <c r="AN64" s="71"/>
      <c r="AO64" s="42" t="e">
        <f>#REF!+#REF!+#REF!+#REF!+#REF!+#REF!+#REF!+#REF!+#REF!+#REF!+#REF!+#REF!+#REF!+#REF!+AO63+#REF!+#REF!+#REF!</f>
        <v>#REF!</v>
      </c>
      <c r="AP64" s="41" t="e">
        <f>#REF!+#REF!+#REF!+#REF!+#REF!+#REF!+#REF!+#REF!+#REF!+#REF!+#REF!+#REF!+#REF!+#REF!+AP63+#REF!+#REF!+#REF!</f>
        <v>#REF!</v>
      </c>
      <c r="AQ64" s="41"/>
      <c r="AR64" s="41"/>
      <c r="AS64" s="41"/>
      <c r="AT64" s="41"/>
      <c r="AU64" s="305" t="e">
        <f>#REF!+#REF!+#REF!+#REF!+#REF!+#REF!+#REF!+#REF!+#REF!+#REF!+#REF!+#REF!+#REF!+#REF!+AU63+#REF!+#REF!+#REF!</f>
        <v>#REF!</v>
      </c>
      <c r="AV64" s="305"/>
      <c r="AW64" s="305"/>
      <c r="AX64" s="305"/>
      <c r="AY64" s="87" t="e">
        <f>#REF!+#REF!+#REF!+#REF!+#REF!+#REF!+#REF!+#REF!+#REF!+#REF!+#REF!+#REF!+#REF!+#REF!+AY63+#REF!+#REF!+#REF!</f>
        <v>#REF!</v>
      </c>
      <c r="AZ64" s="305" t="e">
        <f>#REF!+#REF!+#REF!+#REF!+#REF!+#REF!+#REF!+#REF!+#REF!+#REF!+#REF!+#REF!+#REF!+#REF!+AZ63+#REF!+#REF!+#REF!</f>
        <v>#REF!</v>
      </c>
      <c r="BA64" s="305"/>
      <c r="BB64" s="305"/>
      <c r="BC64" s="305"/>
      <c r="BD64" s="87" t="e">
        <f>#REF!+#REF!+#REF!+#REF!+#REF!+#REF!+#REF!+#REF!+#REF!+#REF!+#REF!+#REF!+#REF!+#REF!+BD63+#REF!+#REF!+#REF!</f>
        <v>#REF!</v>
      </c>
      <c r="BE64" s="89" t="e">
        <f>#REF!+#REF!+#REF!+#REF!+#REF!+#REF!+#REF!+#REF!+#REF!+#REF!+#REF!+#REF!+#REF!+#REF!+BE63+#REF!+#REF!+#REF!</f>
        <v>#REF!</v>
      </c>
      <c r="BF64" s="87" t="e">
        <f>#REF!+#REF!+#REF!+#REF!+#REF!+#REF!+#REF!+#REF!+#REF!+#REF!+#REF!+#REF!+#REF!+#REF!+BF63+#REF!+#REF!+#REF!</f>
        <v>#REF!</v>
      </c>
      <c r="BG64" s="87" t="e">
        <f>#REF!+#REF!+#REF!+#REF!+#REF!+#REF!+#REF!+#REF!+#REF!+#REF!+#REF!+#REF!+#REF!+#REF!+BG63+#REF!+#REF!+#REF!</f>
        <v>#REF!</v>
      </c>
      <c r="BH64" s="59"/>
      <c r="BI64" s="305" t="e">
        <f>#REF!+#REF!+#REF!+#REF!+#REF!+#REF!+#REF!+#REF!+#REF!+#REF!+#REF!+#REF!+#REF!+#REF!+BI63+#REF!+#REF!+#REF!</f>
        <v>#REF!</v>
      </c>
      <c r="BJ64" s="305" t="e">
        <f>#REF!+#REF!+#REF!+#REF!+#REF!+#REF!+#REF!+#REF!+#REF!+#REF!+#REF!+#REF!+#REF!+#REF!+BJ63+#REF!+#REF!+#REF!</f>
        <v>#REF!</v>
      </c>
      <c r="BK64" s="89" t="e">
        <f>#REF!+#REF!+#REF!+#REF!+#REF!+#REF!+#REF!+#REF!+#REF!+#REF!+#REF!+#REF!+#REF!+#REF!+BK63+#REF!+#REF!+#REF!</f>
        <v>#REF!</v>
      </c>
      <c r="BL64" s="43" t="e">
        <f>#REF!+#REF!+#REF!+#REF!+#REF!+#REF!+#REF!+#REF!+#REF!+#REF!+#REF!+#REF!+#REF!+#REF!+BL63+#REF!+#REF!+#REF!</f>
        <v>#REF!</v>
      </c>
      <c r="BM64" s="305" t="e">
        <f>#REF!+#REF!+#REF!+#REF!+#REF!+#REF!+#REF!+#REF!+#REF!+#REF!+#REF!+#REF!+#REF!+#REF!+BM63+#REF!+#REF!+#REF!</f>
        <v>#REF!</v>
      </c>
      <c r="BN64" s="305" t="e">
        <f>#REF!+#REF!+#REF!+#REF!+#REF!+#REF!+#REF!+#REF!+#REF!+#REF!+#REF!+#REF!+#REF!+#REF!+BN63+#REF!+#REF!+#REF!</f>
        <v>#REF!</v>
      </c>
      <c r="BO64" s="86" t="e">
        <f>#REF!+#REF!+#REF!+#REF!+#REF!+#REF!+#REF!+#REF!+#REF!+#REF!+#REF!+#REF!+#REF!+#REF!+BO63+#REF!+#REF!+#REF!</f>
        <v>#REF!</v>
      </c>
      <c r="BP64" s="86" t="e">
        <f>#REF!+#REF!+#REF!+#REF!+#REF!+#REF!+#REF!+#REF!+#REF!+#REF!+#REF!+#REF!+#REF!+#REF!+BP63+#REF!+#REF!+#REF!</f>
        <v>#REF!</v>
      </c>
      <c r="BQ64" s="86" t="e">
        <f>#REF!+#REF!+#REF!+#REF!+#REF!+#REF!+#REF!+#REF!+#REF!+#REF!+#REF!+#REF!+#REF!+#REF!+BQ63+#REF!+#REF!+#REF!</f>
        <v>#REF!</v>
      </c>
      <c r="BR64" s="86" t="e">
        <f>#REF!+#REF!+#REF!+#REF!+#REF!+#REF!+#REF!+#REF!+#REF!+#REF!+#REF!+#REF!+#REF!+#REF!+BR63+#REF!+#REF!+#REF!</f>
        <v>#REF!</v>
      </c>
      <c r="BS64" s="86" t="e">
        <f>#REF!+#REF!+#REF!+#REF!+#REF!+#REF!+#REF!+#REF!+#REF!+#REF!+#REF!+#REF!+#REF!+#REF!+BS63+#REF!+#REF!+#REF!</f>
        <v>#REF!</v>
      </c>
      <c r="BT64" s="86" t="e">
        <f>#REF!+#REF!+#REF!+#REF!+#REF!+#REF!+#REF!+#REF!+#REF!+#REF!+#REF!+#REF!+#REF!+#REF!+BT63+#REF!+#REF!+#REF!</f>
        <v>#REF!</v>
      </c>
      <c r="BU64" s="86" t="e">
        <f>#REF!+#REF!+#REF!+#REF!+#REF!+#REF!+#REF!+#REF!+#REF!+#REF!+#REF!+#REF!+#REF!+#REF!+BU63+#REF!+#REF!+#REF!</f>
        <v>#REF!</v>
      </c>
      <c r="BV64" s="86" t="e">
        <f>#REF!+#REF!+#REF!+#REF!+#REF!+#REF!+#REF!+#REF!+#REF!+#REF!+#REF!+#REF!+#REF!+#REF!+BV63+#REF!+#REF!+#REF!</f>
        <v>#REF!</v>
      </c>
      <c r="BW64" s="86" t="e">
        <f>#REF!+#REF!+#REF!+#REF!+#REF!+#REF!+#REF!+#REF!+#REF!+#REF!+#REF!+#REF!+#REF!+#REF!+BW63+#REF!+#REF!+#REF!</f>
        <v>#REF!</v>
      </c>
      <c r="BX64" s="87" t="e">
        <f>#REF!+#REF!+#REF!+#REF!+#REF!+#REF!+#REF!+#REF!+#REF!+#REF!+#REF!+#REF!+#REF!+#REF!+BX63+#REF!+#REF!+#REF!</f>
        <v>#REF!</v>
      </c>
      <c r="BY64" s="86" t="e">
        <f>#REF!+#REF!+#REF!+#REF!+#REF!+#REF!+#REF!+#REF!+#REF!+#REF!+#REF!+#REF!+#REF!+#REF!+BY63+#REF!+#REF!+#REF!</f>
        <v>#REF!</v>
      </c>
      <c r="BZ64" s="87" t="e">
        <f>#REF!+#REF!+#REF!+#REF!+#REF!+#REF!+#REF!+#REF!+#REF!+#REF!+#REF!+#REF!+#REF!+#REF!+BZ63+#REF!+#REF!+#REF!</f>
        <v>#REF!</v>
      </c>
      <c r="CA64" s="86" t="e">
        <f>#REF!+#REF!+#REF!+#REF!+#REF!+#REF!+#REF!+#REF!+#REF!+#REF!+#REF!+#REF!+#REF!+#REF!+CA63+#REF!+#REF!+#REF!</f>
        <v>#REF!</v>
      </c>
      <c r="CB64" s="87" t="e">
        <f>#REF!+#REF!+#REF!+#REF!+#REF!+#REF!+#REF!+#REF!+#REF!+#REF!+#REF!+#REF!+#REF!+#REF!+CB63+#REF!+#REF!+#REF!</f>
        <v>#REF!</v>
      </c>
      <c r="CC64" s="86" t="e">
        <f>#REF!+#REF!+#REF!+#REF!+#REF!+#REF!+#REF!+#REF!+#REF!+#REF!+#REF!+#REF!+#REF!+#REF!+CC63+#REF!+#REF!+#REF!</f>
        <v>#REF!</v>
      </c>
      <c r="CD64" s="87" t="e">
        <f>#REF!+#REF!+#REF!+#REF!+#REF!+#REF!+#REF!+#REF!+#REF!+#REF!+#REF!+#REF!+#REF!+#REF!+CD63+#REF!+#REF!+#REF!</f>
        <v>#REF!</v>
      </c>
      <c r="CE64" s="86" t="e">
        <f>#REF!+#REF!+#REF!+#REF!+#REF!+#REF!+#REF!+#REF!+#REF!+#REF!+#REF!+#REF!+#REF!+#REF!+CE63+#REF!+#REF!+#REF!</f>
        <v>#REF!</v>
      </c>
      <c r="CF64" s="87" t="e">
        <f>#REF!+#REF!+#REF!+#REF!+#REF!+#REF!+#REF!+#REF!+#REF!+#REF!+#REF!+#REF!+#REF!+#REF!+CF63+#REF!+#REF!+#REF!</f>
        <v>#REF!</v>
      </c>
      <c r="CG64" s="86" t="e">
        <f>#REF!+#REF!+#REF!+#REF!+#REF!+#REF!+#REF!+#REF!+#REF!+#REF!+#REF!+#REF!+#REF!+#REF!+CG63+#REF!+#REF!+#REF!</f>
        <v>#REF!</v>
      </c>
      <c r="CH64" s="87" t="e">
        <f>#REF!+#REF!+#REF!+#REF!+#REF!+#REF!+#REF!+#REF!+#REF!+#REF!+#REF!+#REF!+#REF!+#REF!+CH63+#REF!+#REF!+#REF!</f>
        <v>#REF!</v>
      </c>
      <c r="CI64" s="87" t="e">
        <f>#REF!+#REF!+#REF!+#REF!+#REF!+#REF!+#REF!+#REF!+#REF!+#REF!+#REF!+#REF!+#REF!+#REF!+CI63+#REF!+#REF!+#REF!</f>
        <v>#REF!</v>
      </c>
      <c r="CJ64" s="86"/>
      <c r="CK64" s="87" t="e">
        <f>#REF!+#REF!+#REF!+#REF!+#REF!+#REF!+#REF!+#REF!+#REF!+#REF!+#REF!+#REF!+#REF!+#REF!+CK63+#REF!+#REF!+#REF!</f>
        <v>#REF!</v>
      </c>
      <c r="CL64" s="86" t="e">
        <f>#REF!+#REF!+#REF!+#REF!+#REF!+#REF!+#REF!+#REF!+#REF!+#REF!+#REF!+#REF!+#REF!+#REF!+CL63+#REF!+#REF!+#REF!</f>
        <v>#REF!</v>
      </c>
      <c r="CM64" s="183"/>
      <c r="CN64" s="77"/>
      <c r="CO64" s="296" t="e">
        <f>#REF!+#REF!+#REF!+#REF!+#REF!+#REF!+#REF!+#REF!+#REF!+#REF!+#REF!+#REF!+#REF!+#REF!+CO63+#REF!+#REF!+#REF!</f>
        <v>#REF!</v>
      </c>
      <c r="CP64" s="296" t="e">
        <f>#REF!+#REF!+#REF!+#REF!+#REF!+#REF!+#REF!+#REF!+#REF!+#REF!+#REF!+#REF!+#REF!+#REF!+CP63+#REF!+#REF!+#REF!</f>
        <v>#REF!</v>
      </c>
      <c r="CQ64" s="295" t="s">
        <v>368</v>
      </c>
      <c r="CR64" s="295"/>
      <c r="CS64" s="295"/>
      <c r="CT64" s="296"/>
      <c r="CU64" s="295"/>
      <c r="CV64" s="295"/>
      <c r="CW64" s="295"/>
      <c r="CX64" s="295"/>
      <c r="CY64" s="296"/>
    </row>
  </sheetData>
  <sheetProtection autoFilter="0"/>
  <autoFilter ref="A13:CY64"/>
  <sortState ref="A900:XCZ902">
    <sortCondition ref="G900:G902"/>
  </sortState>
  <mergeCells count="73">
    <mergeCell ref="C6:CN6"/>
    <mergeCell ref="C7:CN7"/>
    <mergeCell ref="Q9:BI9"/>
    <mergeCell ref="AI10:AN11"/>
    <mergeCell ref="CJ9:CJ11"/>
    <mergeCell ref="BW9:BW11"/>
    <mergeCell ref="BQ9:BQ11"/>
    <mergeCell ref="BI10:BI11"/>
    <mergeCell ref="BJ10:BJ11"/>
    <mergeCell ref="BK10:BK11"/>
    <mergeCell ref="BL9:BL11"/>
    <mergeCell ref="BM9:BM11"/>
    <mergeCell ref="BN9:BN11"/>
    <mergeCell ref="BO9:BO11"/>
    <mergeCell ref="BP9:BP11"/>
    <mergeCell ref="BR9:BR11"/>
    <mergeCell ref="BS9:BS11"/>
    <mergeCell ref="BT9:BT11"/>
    <mergeCell ref="BU9:BU11"/>
    <mergeCell ref="BV9:BV11"/>
    <mergeCell ref="BD10:BD11"/>
    <mergeCell ref="BE10:BE11"/>
    <mergeCell ref="BF10:BF11"/>
    <mergeCell ref="BH10:BH11"/>
    <mergeCell ref="J9:J12"/>
    <mergeCell ref="K10:K11"/>
    <mergeCell ref="L10:L11"/>
    <mergeCell ref="K9:L9"/>
    <mergeCell ref="M9:M12"/>
    <mergeCell ref="C9:C12"/>
    <mergeCell ref="D9:D12"/>
    <mergeCell ref="F9:F12"/>
    <mergeCell ref="G9:G12"/>
    <mergeCell ref="H9:I9"/>
    <mergeCell ref="H10:H12"/>
    <mergeCell ref="I10:I12"/>
    <mergeCell ref="CN9:CN12"/>
    <mergeCell ref="BX9:BX11"/>
    <mergeCell ref="BY9:BY11"/>
    <mergeCell ref="CK9:CK11"/>
    <mergeCell ref="CL9:CL11"/>
    <mergeCell ref="CF9:CF11"/>
    <mergeCell ref="CG9:CG11"/>
    <mergeCell ref="CD9:CD11"/>
    <mergeCell ref="CE9:CE11"/>
    <mergeCell ref="BZ9:BZ11"/>
    <mergeCell ref="CA9:CA11"/>
    <mergeCell ref="CH9:CH11"/>
    <mergeCell ref="CM9:CM12"/>
    <mergeCell ref="CB9:CB11"/>
    <mergeCell ref="CC9:CC11"/>
    <mergeCell ref="CI9:CI11"/>
    <mergeCell ref="N9:P9"/>
    <mergeCell ref="O10:O11"/>
    <mergeCell ref="P10:P11"/>
    <mergeCell ref="AF10:AF11"/>
    <mergeCell ref="AG10:AG11"/>
    <mergeCell ref="AC10:AC11"/>
    <mergeCell ref="AD10:AD11"/>
    <mergeCell ref="AE10:AE11"/>
    <mergeCell ref="N10:N11"/>
    <mergeCell ref="Q10:AA10"/>
    <mergeCell ref="AY10:AY11"/>
    <mergeCell ref="AZ10:AZ11"/>
    <mergeCell ref="AT10:AT11"/>
    <mergeCell ref="BG10:BG11"/>
    <mergeCell ref="AH10:AH11"/>
    <mergeCell ref="AU10:AU11"/>
    <mergeCell ref="AO10:AO11"/>
    <mergeCell ref="AP10:AP11"/>
    <mergeCell ref="AQ10:AQ11"/>
    <mergeCell ref="AR10:AR11"/>
    <mergeCell ref="AS10:AS11"/>
  </mergeCells>
  <printOptions horizontalCentered="1"/>
  <pageMargins left="0.9055118110236221" right="0.39370078740157483" top="0.43307086614173229" bottom="0.31496062992125984" header="0.31496062992125984" footer="0.31496062992125984"/>
  <pageSetup paperSize="8" scale="41" firstPageNumber="53" fitToHeight="0" orientation="landscape" useFirstPageNumber="1" r:id="rId1"/>
  <headerFooter>
    <oddHeader>&amp;C&amp;"Arial Narrow,обычный"&amp;P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3:XCL45"/>
  <sheetViews>
    <sheetView topLeftCell="C4" zoomScale="85" zoomScaleNormal="85" workbookViewId="0">
      <selection activeCell="CH28" sqref="CH28"/>
    </sheetView>
  </sheetViews>
  <sheetFormatPr defaultColWidth="9.140625" defaultRowHeight="12.75" x14ac:dyDescent="0.2"/>
  <cols>
    <col min="1" max="2" width="0" style="178" hidden="1" customWidth="1"/>
    <col min="3" max="3" width="9.140625" style="178"/>
    <col min="4" max="4" width="28.28515625" style="178" customWidth="1"/>
    <col min="5" max="9" width="9.140625" style="178"/>
    <col min="10" max="10" width="11.28515625" style="178" customWidth="1"/>
    <col min="11" max="11" width="10.85546875" style="178" customWidth="1"/>
    <col min="12" max="12" width="0" style="178" hidden="1" customWidth="1"/>
    <col min="13" max="13" width="15.28515625" style="178" customWidth="1"/>
    <col min="14" max="14" width="14.42578125" style="178" customWidth="1"/>
    <col min="15" max="15" width="13.85546875" style="178" customWidth="1"/>
    <col min="16" max="16" width="13.28515625" style="178" customWidth="1"/>
    <col min="17" max="17" width="9.140625" style="178"/>
    <col min="18" max="18" width="15" style="178" customWidth="1"/>
    <col min="19" max="19" width="12.140625" style="178" bestFit="1" customWidth="1"/>
    <col min="20" max="20" width="13.5703125" style="178" customWidth="1"/>
    <col min="21" max="21" width="9.140625" style="178"/>
    <col min="22" max="22" width="14.7109375" style="178" customWidth="1"/>
    <col min="23" max="23" width="9.140625" style="178"/>
    <col min="24" max="24" width="16.5703125" style="178" customWidth="1"/>
    <col min="25" max="25" width="9.140625" style="178"/>
    <col min="26" max="26" width="14.5703125" style="178" customWidth="1"/>
    <col min="27" max="27" width="9.140625" style="178"/>
    <col min="28" max="28" width="11" style="178" customWidth="1"/>
    <col min="29" max="29" width="9.140625" style="178"/>
    <col min="30" max="30" width="14" style="178" customWidth="1"/>
    <col min="31" max="31" width="9.140625" style="178"/>
    <col min="32" max="32" width="14.85546875" style="178" customWidth="1"/>
    <col min="33" max="33" width="9.140625" style="178"/>
    <col min="34" max="34" width="15.140625" style="178" customWidth="1"/>
    <col min="35" max="35" width="0" style="178" hidden="1" customWidth="1"/>
    <col min="36" max="36" width="14.42578125" style="178" hidden="1" customWidth="1"/>
    <col min="37" max="38" width="0" style="178" hidden="1" customWidth="1"/>
    <col min="39" max="40" width="9.140625" style="178"/>
    <col min="41" max="41" width="13.42578125" style="178" customWidth="1"/>
    <col min="42" max="42" width="9.140625" style="178"/>
    <col min="43" max="43" width="16.140625" style="178" customWidth="1"/>
    <col min="44" max="44" width="9.140625" style="178"/>
    <col min="45" max="45" width="14.28515625" style="178" customWidth="1"/>
    <col min="46" max="47" width="9.140625" style="178"/>
    <col min="48" max="48" width="0" style="178" hidden="1" customWidth="1"/>
    <col min="49" max="49" width="11.42578125" style="178" customWidth="1"/>
    <col min="50" max="51" width="9.140625" style="178"/>
    <col min="52" max="82" width="0" style="178" hidden="1" customWidth="1"/>
    <col min="83" max="16384" width="9.140625" style="178"/>
  </cols>
  <sheetData>
    <row r="3" spans="1:105 15993:16314" s="4" customFormat="1" ht="18.75" x14ac:dyDescent="0.3">
      <c r="A3" s="149"/>
      <c r="B3" s="155"/>
      <c r="C3" s="358" t="s">
        <v>242</v>
      </c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154"/>
      <c r="BA3" s="154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53"/>
      <c r="BM3" s="30"/>
      <c r="BN3" s="15"/>
      <c r="BO3" s="30"/>
      <c r="BP3" s="15"/>
      <c r="BQ3" s="30"/>
      <c r="BR3" s="15"/>
      <c r="BS3" s="30"/>
      <c r="BT3" s="15"/>
      <c r="BU3" s="30"/>
      <c r="BV3" s="15"/>
      <c r="BW3" s="15"/>
      <c r="BX3" s="30"/>
      <c r="BY3" s="15"/>
      <c r="BZ3" s="30"/>
      <c r="CA3" s="152"/>
      <c r="CB3" s="53"/>
      <c r="CH3" s="5"/>
      <c r="CP3" s="130"/>
      <c r="CR3" s="136"/>
      <c r="CS3" s="136"/>
      <c r="CV3" s="130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</row>
    <row r="4" spans="1:105 15993:16314" s="4" customFormat="1" ht="18" x14ac:dyDescent="0.25">
      <c r="A4" s="1"/>
      <c r="B4" s="65"/>
      <c r="C4" s="358" t="s">
        <v>243</v>
      </c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40"/>
      <c r="BM4" s="150"/>
      <c r="BN4" s="139"/>
      <c r="BO4" s="150"/>
      <c r="BP4" s="139"/>
      <c r="BQ4" s="150"/>
      <c r="BR4" s="139"/>
      <c r="BS4" s="150"/>
      <c r="BT4" s="139"/>
      <c r="BU4" s="150"/>
      <c r="BV4" s="139"/>
      <c r="BW4" s="139"/>
      <c r="BX4" s="150"/>
      <c r="BY4" s="139"/>
      <c r="BZ4" s="150"/>
      <c r="CA4" s="150"/>
      <c r="CB4" s="150"/>
      <c r="CH4" s="5"/>
      <c r="CP4" s="130"/>
      <c r="CR4" s="136"/>
      <c r="CS4" s="136"/>
      <c r="CV4" s="130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</row>
    <row r="5" spans="1:105 15993:16314" s="4" customFormat="1" ht="18.75" x14ac:dyDescent="0.3">
      <c r="A5" s="149"/>
      <c r="B5" s="148"/>
      <c r="C5" s="358" t="s">
        <v>145</v>
      </c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40"/>
      <c r="BM5" s="150"/>
      <c r="BN5" s="139"/>
      <c r="BO5" s="150"/>
      <c r="BP5" s="139"/>
      <c r="BQ5" s="150"/>
      <c r="BR5" s="139"/>
      <c r="BS5" s="150"/>
      <c r="BT5" s="139"/>
      <c r="BU5" s="150"/>
      <c r="BV5" s="139"/>
      <c r="BW5" s="139"/>
      <c r="BX5" s="150"/>
      <c r="BY5" s="139"/>
      <c r="BZ5" s="150"/>
      <c r="CA5" s="150"/>
      <c r="CB5" s="150"/>
      <c r="CH5" s="5"/>
      <c r="CP5" s="130"/>
      <c r="CR5" s="136"/>
      <c r="CS5" s="136"/>
      <c r="CV5" s="130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</row>
    <row r="6" spans="1:105 15993:16314" s="4" customFormat="1" ht="18.75" x14ac:dyDescent="0.3">
      <c r="A6" s="149"/>
      <c r="B6" s="148"/>
      <c r="C6" s="137"/>
      <c r="D6" s="137"/>
      <c r="E6" s="137"/>
      <c r="F6" s="137"/>
      <c r="G6" s="137"/>
      <c r="H6" s="137"/>
      <c r="I6" s="137"/>
      <c r="J6" s="144"/>
      <c r="K6" s="144"/>
      <c r="L6" s="137"/>
      <c r="M6" s="188"/>
      <c r="N6" s="188"/>
      <c r="O6" s="188"/>
      <c r="P6" s="144"/>
      <c r="Q6" s="145"/>
      <c r="R6" s="144"/>
      <c r="S6" s="145"/>
      <c r="T6" s="138"/>
      <c r="U6" s="145"/>
      <c r="V6" s="144"/>
      <c r="W6" s="142"/>
      <c r="X6" s="144"/>
      <c r="Y6" s="142"/>
      <c r="Z6" s="144"/>
      <c r="AA6" s="142"/>
      <c r="AB6" s="138"/>
      <c r="AC6" s="142"/>
      <c r="AD6" s="138"/>
      <c r="AE6" s="142"/>
      <c r="AF6" s="144"/>
      <c r="AG6" s="142"/>
      <c r="AH6" s="9"/>
      <c r="AI6" s="9"/>
      <c r="AJ6" s="9"/>
      <c r="AK6" s="9"/>
      <c r="AL6" s="9"/>
      <c r="AM6" s="18"/>
      <c r="AN6" s="9"/>
      <c r="AO6" s="144"/>
      <c r="AP6" s="142"/>
      <c r="AQ6" s="143"/>
      <c r="AR6" s="142"/>
      <c r="AS6" s="138"/>
      <c r="AT6" s="142"/>
      <c r="AU6" s="142"/>
      <c r="AV6" s="141"/>
      <c r="AW6" s="137"/>
      <c r="AX6" s="137"/>
      <c r="AY6" s="137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40"/>
      <c r="BM6" s="138"/>
      <c r="BN6" s="139"/>
      <c r="BO6" s="138"/>
      <c r="BP6" s="139"/>
      <c r="BQ6" s="138"/>
      <c r="BR6" s="139"/>
      <c r="BS6" s="138"/>
      <c r="BT6" s="139"/>
      <c r="BU6" s="138"/>
      <c r="BV6" s="139"/>
      <c r="BW6" s="139"/>
      <c r="BX6" s="138"/>
      <c r="BY6" s="139"/>
      <c r="BZ6" s="138"/>
      <c r="CA6" s="137"/>
      <c r="CB6" s="137"/>
      <c r="CH6" s="5"/>
      <c r="CP6" s="130"/>
      <c r="CR6" s="136"/>
      <c r="CS6" s="136"/>
      <c r="CV6" s="130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</row>
    <row r="7" spans="1:105 15993:16314" s="130" customFormat="1" ht="25.5" customHeight="1" x14ac:dyDescent="0.2">
      <c r="A7" s="134"/>
      <c r="B7" s="135"/>
      <c r="C7" s="347" t="s">
        <v>140</v>
      </c>
      <c r="D7" s="383" t="s">
        <v>162</v>
      </c>
      <c r="E7" s="384" t="s">
        <v>163</v>
      </c>
      <c r="F7" s="387" t="s">
        <v>164</v>
      </c>
      <c r="G7" s="387" t="s">
        <v>165</v>
      </c>
      <c r="H7" s="390" t="s">
        <v>166</v>
      </c>
      <c r="I7" s="390" t="s">
        <v>167</v>
      </c>
      <c r="J7" s="336" t="s">
        <v>135</v>
      </c>
      <c r="K7" s="354"/>
      <c r="L7" s="379" t="s">
        <v>134</v>
      </c>
      <c r="M7" s="372" t="s">
        <v>133</v>
      </c>
      <c r="N7" s="382"/>
      <c r="O7" s="382"/>
      <c r="P7" s="360" t="s">
        <v>132</v>
      </c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/>
      <c r="AS7" s="360"/>
      <c r="AT7" s="360"/>
      <c r="AU7" s="360"/>
      <c r="AV7" s="360"/>
      <c r="AW7" s="360"/>
      <c r="AX7" s="360"/>
      <c r="AY7" s="361"/>
      <c r="AZ7" s="341" t="s">
        <v>131</v>
      </c>
      <c r="BA7" s="367"/>
      <c r="BB7" s="341" t="s">
        <v>130</v>
      </c>
      <c r="BC7" s="367"/>
      <c r="BD7" s="341" t="s">
        <v>129</v>
      </c>
      <c r="BE7" s="367"/>
      <c r="BF7" s="341" t="s">
        <v>128</v>
      </c>
      <c r="BG7" s="367"/>
      <c r="BH7" s="341" t="s">
        <v>127</v>
      </c>
      <c r="BI7" s="367"/>
      <c r="BJ7" s="341" t="s">
        <v>126</v>
      </c>
      <c r="BK7" s="367"/>
      <c r="BL7" s="341" t="s">
        <v>125</v>
      </c>
      <c r="BM7" s="367"/>
      <c r="BN7" s="341" t="s">
        <v>124</v>
      </c>
      <c r="BO7" s="367"/>
      <c r="BP7" s="341" t="s">
        <v>123</v>
      </c>
      <c r="BQ7" s="367"/>
      <c r="BR7" s="341" t="s">
        <v>122</v>
      </c>
      <c r="BS7" s="367"/>
      <c r="BT7" s="341" t="s">
        <v>121</v>
      </c>
      <c r="BU7" s="367"/>
      <c r="BV7" s="341" t="s">
        <v>120</v>
      </c>
      <c r="BW7" s="394"/>
      <c r="BX7" s="367"/>
      <c r="BY7" s="341" t="s">
        <v>119</v>
      </c>
      <c r="BZ7" s="367"/>
      <c r="CA7" s="344" t="s">
        <v>118</v>
      </c>
      <c r="CB7" s="338" t="s">
        <v>117</v>
      </c>
      <c r="CH7" s="132"/>
      <c r="CR7" s="131"/>
      <c r="CS7" s="131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</row>
    <row r="8" spans="1:105 15993:16314" s="130" customFormat="1" ht="16.5" customHeight="1" x14ac:dyDescent="0.2">
      <c r="A8" s="134"/>
      <c r="B8" s="135"/>
      <c r="C8" s="347"/>
      <c r="D8" s="383"/>
      <c r="E8" s="385"/>
      <c r="F8" s="388"/>
      <c r="G8" s="388"/>
      <c r="H8" s="391"/>
      <c r="I8" s="391"/>
      <c r="J8" s="328" t="s">
        <v>114</v>
      </c>
      <c r="K8" s="328" t="s">
        <v>113</v>
      </c>
      <c r="L8" s="380"/>
      <c r="M8" s="330" t="s">
        <v>112</v>
      </c>
      <c r="N8" s="376" t="s">
        <v>111</v>
      </c>
      <c r="O8" s="377" t="s">
        <v>110</v>
      </c>
      <c r="P8" s="336" t="s">
        <v>109</v>
      </c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54"/>
      <c r="AB8" s="372" t="s">
        <v>108</v>
      </c>
      <c r="AC8" s="373"/>
      <c r="AD8" s="372" t="s">
        <v>107</v>
      </c>
      <c r="AE8" s="373"/>
      <c r="AF8" s="359" t="s">
        <v>106</v>
      </c>
      <c r="AG8" s="361"/>
      <c r="AH8" s="359" t="s">
        <v>105</v>
      </c>
      <c r="AI8" s="360"/>
      <c r="AJ8" s="360"/>
      <c r="AK8" s="360"/>
      <c r="AL8" s="360"/>
      <c r="AM8" s="360"/>
      <c r="AN8" s="361"/>
      <c r="AO8" s="359" t="s">
        <v>104</v>
      </c>
      <c r="AP8" s="361"/>
      <c r="AQ8" s="359" t="s">
        <v>103</v>
      </c>
      <c r="AR8" s="361"/>
      <c r="AS8" s="372" t="s">
        <v>102</v>
      </c>
      <c r="AT8" s="382"/>
      <c r="AU8" s="373"/>
      <c r="AV8" s="356" t="s">
        <v>102</v>
      </c>
      <c r="AW8" s="365" t="s">
        <v>101</v>
      </c>
      <c r="AX8" s="365"/>
      <c r="AY8" s="365"/>
      <c r="AZ8" s="342"/>
      <c r="BA8" s="368"/>
      <c r="BB8" s="342"/>
      <c r="BC8" s="368"/>
      <c r="BD8" s="342"/>
      <c r="BE8" s="368"/>
      <c r="BF8" s="342"/>
      <c r="BG8" s="368"/>
      <c r="BH8" s="342"/>
      <c r="BI8" s="368"/>
      <c r="BJ8" s="342"/>
      <c r="BK8" s="368"/>
      <c r="BL8" s="342"/>
      <c r="BM8" s="368"/>
      <c r="BN8" s="342"/>
      <c r="BO8" s="368"/>
      <c r="BP8" s="342"/>
      <c r="BQ8" s="368"/>
      <c r="BR8" s="342"/>
      <c r="BS8" s="368"/>
      <c r="BT8" s="342"/>
      <c r="BU8" s="368"/>
      <c r="BV8" s="342"/>
      <c r="BW8" s="395"/>
      <c r="BX8" s="368"/>
      <c r="BY8" s="342"/>
      <c r="BZ8" s="368"/>
      <c r="CA8" s="345"/>
      <c r="CB8" s="339"/>
      <c r="CH8" s="132"/>
      <c r="CR8" s="131"/>
      <c r="CS8" s="131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</row>
    <row r="9" spans="1:105 15993:16314" s="130" customFormat="1" ht="51.75" customHeight="1" x14ac:dyDescent="0.2">
      <c r="A9" s="134"/>
      <c r="B9" s="133"/>
      <c r="C9" s="347"/>
      <c r="D9" s="383"/>
      <c r="E9" s="385"/>
      <c r="F9" s="388"/>
      <c r="G9" s="388"/>
      <c r="H9" s="391"/>
      <c r="I9" s="391"/>
      <c r="J9" s="329"/>
      <c r="K9" s="329"/>
      <c r="L9" s="380"/>
      <c r="M9" s="330"/>
      <c r="N9" s="376"/>
      <c r="O9" s="378"/>
      <c r="P9" s="336" t="s">
        <v>100</v>
      </c>
      <c r="Q9" s="354"/>
      <c r="R9" s="336" t="s">
        <v>98</v>
      </c>
      <c r="S9" s="354"/>
      <c r="T9" s="370" t="s">
        <v>97</v>
      </c>
      <c r="U9" s="371"/>
      <c r="V9" s="336" t="s">
        <v>96</v>
      </c>
      <c r="W9" s="354"/>
      <c r="X9" s="336" t="s">
        <v>95</v>
      </c>
      <c r="Y9" s="354"/>
      <c r="Z9" s="336" t="s">
        <v>94</v>
      </c>
      <c r="AA9" s="354"/>
      <c r="AB9" s="374"/>
      <c r="AC9" s="375"/>
      <c r="AD9" s="374"/>
      <c r="AE9" s="375"/>
      <c r="AF9" s="362"/>
      <c r="AG9" s="364"/>
      <c r="AH9" s="362"/>
      <c r="AI9" s="363"/>
      <c r="AJ9" s="363"/>
      <c r="AK9" s="363"/>
      <c r="AL9" s="363"/>
      <c r="AM9" s="363"/>
      <c r="AN9" s="364"/>
      <c r="AO9" s="362"/>
      <c r="AP9" s="364"/>
      <c r="AQ9" s="362"/>
      <c r="AR9" s="364"/>
      <c r="AS9" s="374"/>
      <c r="AT9" s="393"/>
      <c r="AU9" s="375"/>
      <c r="AV9" s="357"/>
      <c r="AW9" s="365"/>
      <c r="AX9" s="365"/>
      <c r="AY9" s="365"/>
      <c r="AZ9" s="343"/>
      <c r="BA9" s="369"/>
      <c r="BB9" s="343"/>
      <c r="BC9" s="369"/>
      <c r="BD9" s="343"/>
      <c r="BE9" s="369"/>
      <c r="BF9" s="343"/>
      <c r="BG9" s="369"/>
      <c r="BH9" s="343"/>
      <c r="BI9" s="369"/>
      <c r="BJ9" s="343"/>
      <c r="BK9" s="369"/>
      <c r="BL9" s="343"/>
      <c r="BM9" s="369"/>
      <c r="BN9" s="343"/>
      <c r="BO9" s="369"/>
      <c r="BP9" s="343"/>
      <c r="BQ9" s="369"/>
      <c r="BR9" s="343"/>
      <c r="BS9" s="369"/>
      <c r="BT9" s="343"/>
      <c r="BU9" s="369"/>
      <c r="BV9" s="343"/>
      <c r="BW9" s="396"/>
      <c r="BX9" s="369"/>
      <c r="BY9" s="343"/>
      <c r="BZ9" s="369"/>
      <c r="CA9" s="345"/>
      <c r="CB9" s="339"/>
      <c r="CC9" s="189" t="s">
        <v>159</v>
      </c>
      <c r="CD9" s="190" t="s">
        <v>160</v>
      </c>
      <c r="CH9" s="132"/>
      <c r="CR9" s="131"/>
      <c r="CS9" s="131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</row>
    <row r="10" spans="1:105 15993:16314" s="124" customFormat="1" ht="25.5" x14ac:dyDescent="0.2">
      <c r="A10" s="129"/>
      <c r="B10" s="128"/>
      <c r="C10" s="347"/>
      <c r="D10" s="383"/>
      <c r="E10" s="386"/>
      <c r="F10" s="389"/>
      <c r="G10" s="389"/>
      <c r="H10" s="392"/>
      <c r="I10" s="392"/>
      <c r="J10" s="85" t="s">
        <v>93</v>
      </c>
      <c r="K10" s="85" t="s">
        <v>93</v>
      </c>
      <c r="L10" s="381"/>
      <c r="M10" s="114" t="s">
        <v>83</v>
      </c>
      <c r="N10" s="114" t="s">
        <v>83</v>
      </c>
      <c r="O10" s="114" t="s">
        <v>83</v>
      </c>
      <c r="P10" s="120" t="s">
        <v>83</v>
      </c>
      <c r="Q10" s="176" t="s">
        <v>87</v>
      </c>
      <c r="R10" s="120" t="s">
        <v>83</v>
      </c>
      <c r="S10" s="176" t="s">
        <v>87</v>
      </c>
      <c r="T10" s="175" t="s">
        <v>83</v>
      </c>
      <c r="U10" s="176" t="s">
        <v>87</v>
      </c>
      <c r="V10" s="120" t="s">
        <v>83</v>
      </c>
      <c r="W10" s="116" t="s">
        <v>87</v>
      </c>
      <c r="X10" s="120" t="s">
        <v>83</v>
      </c>
      <c r="Y10" s="116" t="s">
        <v>87</v>
      </c>
      <c r="Z10" s="120" t="s">
        <v>83</v>
      </c>
      <c r="AA10" s="116" t="s">
        <v>87</v>
      </c>
      <c r="AB10" s="175" t="s">
        <v>83</v>
      </c>
      <c r="AC10" s="116" t="s">
        <v>87</v>
      </c>
      <c r="AD10" s="175" t="s">
        <v>83</v>
      </c>
      <c r="AE10" s="116" t="s">
        <v>87</v>
      </c>
      <c r="AF10" s="120" t="s">
        <v>83</v>
      </c>
      <c r="AG10" s="116" t="s">
        <v>87</v>
      </c>
      <c r="AH10" s="120" t="s">
        <v>83</v>
      </c>
      <c r="AI10" s="120" t="s">
        <v>90</v>
      </c>
      <c r="AJ10" s="120" t="s">
        <v>89</v>
      </c>
      <c r="AK10" s="120" t="s">
        <v>88</v>
      </c>
      <c r="AL10" s="175" t="s">
        <v>92</v>
      </c>
      <c r="AM10" s="116" t="s">
        <v>85</v>
      </c>
      <c r="AN10" s="116" t="s">
        <v>91</v>
      </c>
      <c r="AO10" s="120" t="s">
        <v>83</v>
      </c>
      <c r="AP10" s="116" t="s">
        <v>87</v>
      </c>
      <c r="AQ10" s="120" t="s">
        <v>83</v>
      </c>
      <c r="AR10" s="116" t="s">
        <v>87</v>
      </c>
      <c r="AS10" s="175" t="s">
        <v>83</v>
      </c>
      <c r="AT10" s="116" t="s">
        <v>87</v>
      </c>
      <c r="AU10" s="116" t="s">
        <v>148</v>
      </c>
      <c r="AV10" s="176" t="s">
        <v>86</v>
      </c>
      <c r="AW10" s="120" t="s">
        <v>83</v>
      </c>
      <c r="AX10" s="120" t="s">
        <v>84</v>
      </c>
      <c r="AY10" s="120" t="s">
        <v>85</v>
      </c>
      <c r="AZ10" s="176" t="s">
        <v>84</v>
      </c>
      <c r="BA10" s="114" t="s">
        <v>83</v>
      </c>
      <c r="BB10" s="176" t="s">
        <v>84</v>
      </c>
      <c r="BC10" s="114" t="s">
        <v>83</v>
      </c>
      <c r="BD10" s="114" t="s">
        <v>84</v>
      </c>
      <c r="BE10" s="114" t="s">
        <v>83</v>
      </c>
      <c r="BF10" s="114" t="s">
        <v>84</v>
      </c>
      <c r="BG10" s="114" t="s">
        <v>83</v>
      </c>
      <c r="BH10" s="176" t="s">
        <v>84</v>
      </c>
      <c r="BI10" s="114" t="s">
        <v>83</v>
      </c>
      <c r="BJ10" s="176" t="s">
        <v>84</v>
      </c>
      <c r="BK10" s="114" t="s">
        <v>83</v>
      </c>
      <c r="BL10" s="117" t="s">
        <v>84</v>
      </c>
      <c r="BM10" s="114" t="s">
        <v>83</v>
      </c>
      <c r="BN10" s="116" t="s">
        <v>84</v>
      </c>
      <c r="BO10" s="114" t="s">
        <v>83</v>
      </c>
      <c r="BP10" s="116" t="s">
        <v>84</v>
      </c>
      <c r="BQ10" s="114" t="s">
        <v>83</v>
      </c>
      <c r="BR10" s="116" t="s">
        <v>84</v>
      </c>
      <c r="BS10" s="114" t="s">
        <v>83</v>
      </c>
      <c r="BT10" s="116" t="s">
        <v>84</v>
      </c>
      <c r="BU10" s="114" t="s">
        <v>83</v>
      </c>
      <c r="BV10" s="116" t="s">
        <v>84</v>
      </c>
      <c r="BW10" s="116"/>
      <c r="BX10" s="114" t="s">
        <v>83</v>
      </c>
      <c r="BY10" s="116" t="s">
        <v>84</v>
      </c>
      <c r="BZ10" s="114" t="s">
        <v>83</v>
      </c>
      <c r="CA10" s="346"/>
      <c r="CB10" s="340"/>
      <c r="CC10" s="191" t="s">
        <v>161</v>
      </c>
      <c r="CD10" s="192" t="s">
        <v>161</v>
      </c>
      <c r="CH10" s="127"/>
      <c r="CR10" s="126"/>
      <c r="CS10" s="126"/>
      <c r="WQC10" s="125"/>
      <c r="WQD10" s="125"/>
      <c r="WQE10" s="125"/>
      <c r="WQF10" s="125"/>
      <c r="WQG10" s="125"/>
      <c r="WQH10" s="125"/>
      <c r="WQI10" s="125"/>
      <c r="WQJ10" s="125"/>
      <c r="WQK10" s="125"/>
      <c r="WQL10" s="125"/>
      <c r="WQM10" s="125"/>
      <c r="WQN10" s="125"/>
      <c r="WQO10" s="125"/>
      <c r="WQP10" s="125"/>
      <c r="WQQ10" s="125"/>
      <c r="WQR10" s="125"/>
      <c r="WQS10" s="125"/>
      <c r="WQT10" s="125"/>
      <c r="WQU10" s="125"/>
      <c r="WQV10" s="125"/>
      <c r="WQW10" s="125"/>
      <c r="WQX10" s="125"/>
      <c r="WQY10" s="125"/>
      <c r="WQZ10" s="125"/>
      <c r="WRA10" s="125"/>
      <c r="WRB10" s="125"/>
      <c r="WRC10" s="125"/>
      <c r="WRD10" s="125"/>
      <c r="WRE10" s="125"/>
      <c r="WRF10" s="125"/>
      <c r="WRG10" s="125"/>
      <c r="WRH10" s="125"/>
      <c r="WRI10" s="125"/>
      <c r="WRJ10" s="125"/>
      <c r="WRK10" s="125"/>
      <c r="WRL10" s="125"/>
      <c r="WRM10" s="125"/>
      <c r="WRN10" s="125"/>
      <c r="WRO10" s="125"/>
      <c r="WRP10" s="125"/>
      <c r="WRQ10" s="125"/>
      <c r="WRR10" s="125"/>
      <c r="WRS10" s="125"/>
      <c r="WRT10" s="125"/>
      <c r="WRU10" s="125"/>
      <c r="WRV10" s="125"/>
      <c r="WRW10" s="125"/>
      <c r="WRX10" s="125"/>
      <c r="WRY10" s="125"/>
      <c r="WRZ10" s="125"/>
      <c r="WSA10" s="125"/>
      <c r="WSB10" s="125"/>
      <c r="WSC10" s="125"/>
      <c r="WSD10" s="125"/>
      <c r="WSE10" s="125"/>
      <c r="WSF10" s="125"/>
      <c r="WSG10" s="125"/>
      <c r="WSH10" s="125"/>
      <c r="WSI10" s="125"/>
      <c r="WSJ10" s="125"/>
      <c r="WSK10" s="125"/>
      <c r="WSL10" s="125"/>
      <c r="WSM10" s="125"/>
      <c r="WSN10" s="125"/>
      <c r="WSO10" s="125"/>
      <c r="WSP10" s="125"/>
      <c r="WSQ10" s="125"/>
      <c r="WSR10" s="125"/>
      <c r="WSS10" s="125"/>
      <c r="WST10" s="125"/>
      <c r="WSU10" s="125"/>
      <c r="WSV10" s="125"/>
      <c r="WSW10" s="125"/>
      <c r="WSX10" s="125"/>
      <c r="WSY10" s="125"/>
      <c r="WSZ10" s="125"/>
      <c r="WTA10" s="125"/>
      <c r="WTB10" s="125"/>
      <c r="WTC10" s="125"/>
      <c r="WTD10" s="125"/>
      <c r="WTE10" s="125"/>
      <c r="WTF10" s="125"/>
      <c r="WTG10" s="125"/>
      <c r="WTH10" s="125"/>
      <c r="WTI10" s="125"/>
      <c r="WTJ10" s="125"/>
      <c r="WTK10" s="125"/>
      <c r="WTL10" s="125"/>
      <c r="WTM10" s="125"/>
      <c r="WTN10" s="125"/>
      <c r="WTO10" s="125"/>
      <c r="WTP10" s="125"/>
      <c r="WTQ10" s="125"/>
      <c r="WTR10" s="125"/>
      <c r="WTS10" s="125"/>
      <c r="WTT10" s="125"/>
      <c r="WTU10" s="125"/>
      <c r="WTV10" s="125"/>
      <c r="WTW10" s="125"/>
      <c r="WTX10" s="125"/>
      <c r="WTY10" s="125"/>
      <c r="WTZ10" s="125"/>
      <c r="WUA10" s="125"/>
      <c r="WUB10" s="125"/>
      <c r="WUC10" s="125"/>
      <c r="WUD10" s="125"/>
      <c r="WUE10" s="125"/>
      <c r="WUF10" s="125"/>
      <c r="WUG10" s="125"/>
      <c r="WUH10" s="125"/>
      <c r="WUI10" s="125"/>
      <c r="WUJ10" s="125"/>
      <c r="WUK10" s="125"/>
      <c r="WUL10" s="125"/>
      <c r="WUM10" s="125"/>
      <c r="WUN10" s="125"/>
      <c r="WUO10" s="125"/>
      <c r="WUP10" s="125"/>
      <c r="WUQ10" s="125"/>
      <c r="WUR10" s="125"/>
      <c r="WUS10" s="125"/>
      <c r="WUT10" s="125"/>
      <c r="WUU10" s="125"/>
      <c r="WUV10" s="125"/>
      <c r="WUW10" s="125"/>
      <c r="WUX10" s="125"/>
      <c r="WUY10" s="125"/>
      <c r="WUZ10" s="125"/>
      <c r="WVA10" s="125"/>
      <c r="WVB10" s="125"/>
      <c r="WVC10" s="125"/>
      <c r="WVD10" s="125"/>
      <c r="WVE10" s="125"/>
      <c r="WVF10" s="125"/>
      <c r="WVG10" s="125"/>
      <c r="WVH10" s="125"/>
      <c r="WVI10" s="125"/>
      <c r="WVJ10" s="125"/>
      <c r="WVK10" s="125"/>
      <c r="WVL10" s="125"/>
      <c r="WVM10" s="125"/>
      <c r="WVN10" s="125"/>
      <c r="WVO10" s="125"/>
      <c r="WVP10" s="125"/>
      <c r="WVQ10" s="125"/>
      <c r="WVR10" s="125"/>
      <c r="WVS10" s="125"/>
      <c r="WVT10" s="125"/>
      <c r="WVU10" s="125"/>
      <c r="WVV10" s="125"/>
      <c r="WVW10" s="125"/>
      <c r="WVX10" s="125"/>
      <c r="WVY10" s="125"/>
      <c r="WVZ10" s="125"/>
      <c r="WWA10" s="125"/>
      <c r="WWB10" s="125"/>
      <c r="WWC10" s="125"/>
      <c r="WWD10" s="125"/>
      <c r="WWE10" s="125"/>
      <c r="WWF10" s="125"/>
      <c r="WWG10" s="125"/>
      <c r="WWH10" s="125"/>
      <c r="WWI10" s="125"/>
      <c r="WWJ10" s="125"/>
      <c r="WWK10" s="125"/>
      <c r="WWL10" s="125"/>
      <c r="WWM10" s="125"/>
      <c r="WWN10" s="125"/>
      <c r="WWO10" s="125"/>
      <c r="WWP10" s="125"/>
      <c r="WWQ10" s="125"/>
      <c r="WWR10" s="125"/>
      <c r="WWS10" s="125"/>
      <c r="WWT10" s="125"/>
      <c r="WWU10" s="125"/>
      <c r="WWV10" s="125"/>
      <c r="WWW10" s="125"/>
      <c r="WWX10" s="125"/>
      <c r="WWY10" s="125"/>
      <c r="WWZ10" s="125"/>
      <c r="WXA10" s="125"/>
      <c r="WXB10" s="125"/>
      <c r="WXC10" s="125"/>
      <c r="WXD10" s="125"/>
      <c r="WXE10" s="125"/>
      <c r="WXF10" s="125"/>
      <c r="WXG10" s="125"/>
      <c r="WXH10" s="125"/>
      <c r="WXI10" s="125"/>
      <c r="WXJ10" s="125"/>
      <c r="WXK10" s="125"/>
      <c r="WXL10" s="125"/>
      <c r="WXM10" s="125"/>
      <c r="WXN10" s="125"/>
      <c r="WXO10" s="125"/>
      <c r="WXP10" s="125"/>
      <c r="WXQ10" s="125"/>
      <c r="WXR10" s="125"/>
      <c r="WXS10" s="125"/>
      <c r="WXT10" s="125"/>
      <c r="WXU10" s="125"/>
      <c r="WXV10" s="125"/>
      <c r="WXW10" s="125"/>
      <c r="WXX10" s="125"/>
      <c r="WXY10" s="125"/>
      <c r="WXZ10" s="125"/>
      <c r="WYA10" s="125"/>
      <c r="WYB10" s="125"/>
      <c r="WYC10" s="125"/>
      <c r="WYD10" s="125"/>
      <c r="WYE10" s="125"/>
      <c r="WYF10" s="125"/>
      <c r="WYG10" s="125"/>
      <c r="WYH10" s="125"/>
      <c r="WYI10" s="125"/>
      <c r="WYJ10" s="125"/>
      <c r="WYK10" s="125"/>
      <c r="WYL10" s="125"/>
      <c r="WYM10" s="125"/>
      <c r="WYN10" s="125"/>
      <c r="WYO10" s="125"/>
      <c r="WYP10" s="125"/>
      <c r="WYQ10" s="125"/>
      <c r="WYR10" s="125"/>
      <c r="WYS10" s="125"/>
      <c r="WYT10" s="125"/>
      <c r="WYU10" s="125"/>
      <c r="WYV10" s="125"/>
      <c r="WYW10" s="125"/>
      <c r="WYX10" s="125"/>
      <c r="WYY10" s="125"/>
      <c r="WYZ10" s="125"/>
      <c r="WZA10" s="125"/>
      <c r="WZB10" s="125"/>
      <c r="WZC10" s="125"/>
      <c r="WZD10" s="125"/>
      <c r="WZE10" s="125"/>
      <c r="WZF10" s="125"/>
      <c r="WZG10" s="125"/>
      <c r="WZH10" s="125"/>
      <c r="WZI10" s="125"/>
      <c r="WZJ10" s="125"/>
      <c r="WZK10" s="125"/>
      <c r="WZL10" s="125"/>
      <c r="WZM10" s="125"/>
      <c r="WZN10" s="125"/>
      <c r="WZO10" s="125"/>
      <c r="WZP10" s="125"/>
      <c r="WZQ10" s="125"/>
      <c r="WZR10" s="125"/>
      <c r="WZS10" s="125"/>
      <c r="WZT10" s="125"/>
      <c r="WZU10" s="125"/>
      <c r="WZV10" s="125"/>
      <c r="WZW10" s="125"/>
      <c r="WZX10" s="125"/>
      <c r="WZY10" s="125"/>
      <c r="WZZ10" s="125"/>
      <c r="XAA10" s="125"/>
      <c r="XAB10" s="125"/>
      <c r="XAC10" s="125"/>
      <c r="XAD10" s="125"/>
      <c r="XAE10" s="125"/>
      <c r="XAF10" s="125"/>
      <c r="XAG10" s="125"/>
      <c r="XAH10" s="125"/>
      <c r="XAI10" s="125"/>
      <c r="XAJ10" s="125"/>
      <c r="XAK10" s="125"/>
      <c r="XAL10" s="125"/>
      <c r="XAM10" s="125"/>
      <c r="XAN10" s="125"/>
      <c r="XAO10" s="125"/>
      <c r="XAP10" s="125"/>
      <c r="XAQ10" s="125"/>
      <c r="XAR10" s="125"/>
      <c r="XAS10" s="125"/>
      <c r="XAT10" s="125"/>
      <c r="XAU10" s="125"/>
      <c r="XAV10" s="125"/>
      <c r="XAW10" s="125"/>
      <c r="XAX10" s="125"/>
      <c r="XAY10" s="125"/>
      <c r="XAZ10" s="125"/>
      <c r="XBA10" s="125"/>
      <c r="XBB10" s="125"/>
      <c r="XBC10" s="125"/>
      <c r="XBD10" s="125"/>
      <c r="XBE10" s="125"/>
      <c r="XBF10" s="125"/>
      <c r="XBG10" s="125"/>
      <c r="XBH10" s="125"/>
      <c r="XBI10" s="125"/>
      <c r="XBJ10" s="125"/>
      <c r="XBK10" s="125"/>
      <c r="XBL10" s="125"/>
      <c r="XBM10" s="125"/>
      <c r="XBN10" s="125"/>
      <c r="XBO10" s="125"/>
      <c r="XBP10" s="125"/>
      <c r="XBQ10" s="125"/>
      <c r="XBR10" s="125"/>
      <c r="XBS10" s="125"/>
      <c r="XBT10" s="125"/>
      <c r="XBU10" s="125"/>
      <c r="XBV10" s="125"/>
      <c r="XBW10" s="125"/>
      <c r="XBX10" s="125"/>
      <c r="XBY10" s="125"/>
      <c r="XBZ10" s="125"/>
      <c r="XCA10" s="125"/>
      <c r="XCB10" s="125"/>
      <c r="XCC10" s="125"/>
      <c r="XCD10" s="125"/>
      <c r="XCE10" s="125"/>
      <c r="XCF10" s="125"/>
      <c r="XCG10" s="125"/>
      <c r="XCH10" s="125"/>
      <c r="XCI10" s="125"/>
      <c r="XCJ10" s="125"/>
      <c r="XCK10" s="125"/>
      <c r="XCL10" s="125"/>
    </row>
    <row r="11" spans="1:105 15993:16314" s="111" customFormat="1" ht="16.5" x14ac:dyDescent="0.2">
      <c r="A11" s="123">
        <v>1</v>
      </c>
      <c r="B11" s="122">
        <v>2</v>
      </c>
      <c r="C11" s="114" t="s">
        <v>82</v>
      </c>
      <c r="D11" s="114" t="s">
        <v>81</v>
      </c>
      <c r="E11" s="57" t="s">
        <v>80</v>
      </c>
      <c r="F11" s="114" t="s">
        <v>79</v>
      </c>
      <c r="G11" s="114" t="s">
        <v>78</v>
      </c>
      <c r="H11" s="57" t="s">
        <v>168</v>
      </c>
      <c r="I11" s="114" t="s">
        <v>169</v>
      </c>
      <c r="J11" s="114" t="s">
        <v>77</v>
      </c>
      <c r="K11" s="57" t="s">
        <v>170</v>
      </c>
      <c r="L11" s="114" t="s">
        <v>171</v>
      </c>
      <c r="M11" s="114" t="s">
        <v>172</v>
      </c>
      <c r="N11" s="57" t="s">
        <v>173</v>
      </c>
      <c r="O11" s="114" t="s">
        <v>174</v>
      </c>
      <c r="P11" s="114" t="s">
        <v>175</v>
      </c>
      <c r="Q11" s="57" t="s">
        <v>176</v>
      </c>
      <c r="R11" s="114" t="s">
        <v>177</v>
      </c>
      <c r="S11" s="114" t="s">
        <v>178</v>
      </c>
      <c r="T11" s="57" t="s">
        <v>179</v>
      </c>
      <c r="U11" s="57" t="s">
        <v>181</v>
      </c>
      <c r="V11" s="114" t="s">
        <v>182</v>
      </c>
      <c r="W11" s="114" t="s">
        <v>183</v>
      </c>
      <c r="X11" s="57" t="s">
        <v>184</v>
      </c>
      <c r="Y11" s="114" t="s">
        <v>185</v>
      </c>
      <c r="Z11" s="114" t="s">
        <v>186</v>
      </c>
      <c r="AA11" s="57" t="s">
        <v>76</v>
      </c>
      <c r="AB11" s="114" t="s">
        <v>187</v>
      </c>
      <c r="AC11" s="114" t="s">
        <v>188</v>
      </c>
      <c r="AD11" s="57" t="s">
        <v>189</v>
      </c>
      <c r="AE11" s="57" t="s">
        <v>190</v>
      </c>
      <c r="AF11" s="114" t="s">
        <v>191</v>
      </c>
      <c r="AG11" s="114" t="s">
        <v>192</v>
      </c>
      <c r="AH11" s="57" t="s">
        <v>193</v>
      </c>
      <c r="AI11" s="114" t="s">
        <v>194</v>
      </c>
      <c r="AJ11" s="114" t="s">
        <v>195</v>
      </c>
      <c r="AK11" s="57" t="s">
        <v>196</v>
      </c>
      <c r="AL11" s="114" t="s">
        <v>197</v>
      </c>
      <c r="AM11" s="114" t="s">
        <v>198</v>
      </c>
      <c r="AN11" s="57" t="s">
        <v>199</v>
      </c>
      <c r="AO11" s="114" t="s">
        <v>200</v>
      </c>
      <c r="AP11" s="114" t="s">
        <v>201</v>
      </c>
      <c r="AQ11" s="114" t="s">
        <v>202</v>
      </c>
      <c r="AR11" s="114" t="s">
        <v>203</v>
      </c>
      <c r="AS11" s="57" t="s">
        <v>204</v>
      </c>
      <c r="AT11" s="114" t="s">
        <v>205</v>
      </c>
      <c r="AU11" s="114" t="s">
        <v>206</v>
      </c>
      <c r="AV11" s="57" t="s">
        <v>207</v>
      </c>
      <c r="AW11" s="114" t="s">
        <v>208</v>
      </c>
      <c r="AX11" s="114" t="s">
        <v>209</v>
      </c>
      <c r="AY11" s="57" t="s">
        <v>210</v>
      </c>
      <c r="AZ11" s="114" t="s">
        <v>211</v>
      </c>
      <c r="BA11" s="114" t="s">
        <v>212</v>
      </c>
      <c r="BB11" s="57" t="s">
        <v>213</v>
      </c>
      <c r="BC11" s="114" t="s">
        <v>214</v>
      </c>
      <c r="BD11" s="114" t="s">
        <v>215</v>
      </c>
      <c r="BE11" s="57" t="s">
        <v>216</v>
      </c>
      <c r="BF11" s="114" t="s">
        <v>217</v>
      </c>
      <c r="BG11" s="114" t="s">
        <v>218</v>
      </c>
      <c r="BH11" s="57" t="s">
        <v>219</v>
      </c>
      <c r="BI11" s="114" t="s">
        <v>220</v>
      </c>
      <c r="BJ11" s="114" t="s">
        <v>221</v>
      </c>
      <c r="BK11" s="57" t="s">
        <v>222</v>
      </c>
      <c r="BL11" s="114" t="s">
        <v>223</v>
      </c>
      <c r="BM11" s="114" t="s">
        <v>224</v>
      </c>
      <c r="BN11" s="57" t="s">
        <v>225</v>
      </c>
      <c r="BO11" s="114" t="s">
        <v>226</v>
      </c>
      <c r="BP11" s="114" t="s">
        <v>227</v>
      </c>
      <c r="BQ11" s="57" t="s">
        <v>228</v>
      </c>
      <c r="BR11" s="114" t="s">
        <v>229</v>
      </c>
      <c r="BS11" s="114" t="s">
        <v>230</v>
      </c>
      <c r="BT11" s="57" t="s">
        <v>231</v>
      </c>
      <c r="BU11" s="114" t="s">
        <v>232</v>
      </c>
      <c r="BV11" s="114" t="s">
        <v>233</v>
      </c>
      <c r="BW11" s="57" t="s">
        <v>234</v>
      </c>
      <c r="BX11" s="114" t="s">
        <v>235</v>
      </c>
      <c r="BY11" s="114" t="s">
        <v>236</v>
      </c>
      <c r="BZ11" s="57" t="s">
        <v>237</v>
      </c>
      <c r="CA11" s="114" t="s">
        <v>238</v>
      </c>
      <c r="CB11" s="114" t="s">
        <v>239</v>
      </c>
      <c r="CC11" s="57" t="s">
        <v>240</v>
      </c>
      <c r="CD11" s="114" t="s">
        <v>241</v>
      </c>
      <c r="CE11" s="114"/>
      <c r="CF11" s="114"/>
      <c r="CG11" s="114"/>
      <c r="CH11" s="115"/>
      <c r="CI11" s="114"/>
      <c r="CJ11" s="114"/>
      <c r="CK11" s="114"/>
      <c r="CR11" s="113"/>
      <c r="CS11" s="113"/>
      <c r="WQC11" s="112"/>
      <c r="WQD11" s="112"/>
      <c r="WQE11" s="112"/>
      <c r="WQF11" s="112"/>
      <c r="WQG11" s="112"/>
      <c r="WQH11" s="112"/>
      <c r="WQI11" s="112"/>
      <c r="WQJ11" s="112"/>
      <c r="WQK11" s="112"/>
      <c r="WQL11" s="112"/>
      <c r="WQM11" s="112"/>
      <c r="WQN11" s="112"/>
      <c r="WQO11" s="112"/>
      <c r="WQP11" s="112"/>
      <c r="WQQ11" s="112"/>
      <c r="WQR11" s="112"/>
      <c r="WQS11" s="112"/>
      <c r="WQT11" s="112"/>
      <c r="WQU11" s="112"/>
      <c r="WQV11" s="112"/>
      <c r="WQW11" s="112"/>
      <c r="WQX11" s="112"/>
      <c r="WQY11" s="112"/>
      <c r="WQZ11" s="112"/>
      <c r="WRA11" s="112"/>
      <c r="WRB11" s="112"/>
      <c r="WRC11" s="112"/>
      <c r="WRD11" s="112"/>
      <c r="WRE11" s="112"/>
      <c r="WRF11" s="112"/>
      <c r="WRG11" s="112"/>
      <c r="WRH11" s="112"/>
      <c r="WRI11" s="112"/>
      <c r="WRJ11" s="112"/>
      <c r="WRK11" s="112"/>
      <c r="WRL11" s="112"/>
      <c r="WRM11" s="112"/>
      <c r="WRN11" s="112"/>
      <c r="WRO11" s="112"/>
      <c r="WRP11" s="112"/>
      <c r="WRQ11" s="112"/>
      <c r="WRR11" s="112"/>
      <c r="WRS11" s="112"/>
      <c r="WRT11" s="112"/>
      <c r="WRU11" s="112"/>
      <c r="WRV11" s="112"/>
      <c r="WRW11" s="112"/>
      <c r="WRX11" s="112"/>
      <c r="WRY11" s="112"/>
      <c r="WRZ11" s="112"/>
      <c r="WSA11" s="112"/>
      <c r="WSB11" s="112"/>
      <c r="WSC11" s="112"/>
      <c r="WSD11" s="112"/>
      <c r="WSE11" s="112"/>
      <c r="WSF11" s="112"/>
      <c r="WSG11" s="112"/>
      <c r="WSH11" s="112"/>
      <c r="WSI11" s="112"/>
      <c r="WSJ11" s="112"/>
      <c r="WSK11" s="112"/>
      <c r="WSL11" s="112"/>
      <c r="WSM11" s="112"/>
      <c r="WSN11" s="112"/>
      <c r="WSO11" s="112"/>
      <c r="WSP11" s="112"/>
      <c r="WSQ11" s="112"/>
      <c r="WSR11" s="112"/>
      <c r="WSS11" s="112"/>
      <c r="WST11" s="112"/>
      <c r="WSU11" s="112"/>
      <c r="WSV11" s="112"/>
      <c r="WSW11" s="112"/>
      <c r="WSX11" s="112"/>
      <c r="WSY11" s="112"/>
      <c r="WSZ11" s="112"/>
      <c r="WTA11" s="112"/>
      <c r="WTB11" s="112"/>
      <c r="WTC11" s="112"/>
      <c r="WTD11" s="112"/>
      <c r="WTE11" s="112"/>
      <c r="WTF11" s="112"/>
      <c r="WTG11" s="112"/>
      <c r="WTH11" s="112"/>
      <c r="WTI11" s="112"/>
      <c r="WTJ11" s="112"/>
      <c r="WTK11" s="112"/>
      <c r="WTL11" s="112"/>
      <c r="WTM11" s="112"/>
      <c r="WTN11" s="112"/>
      <c r="WTO11" s="112"/>
      <c r="WTP11" s="112"/>
      <c r="WTQ11" s="112"/>
      <c r="WTR11" s="112"/>
      <c r="WTS11" s="112"/>
      <c r="WTT11" s="112"/>
      <c r="WTU11" s="112"/>
      <c r="WTV11" s="112"/>
      <c r="WTW11" s="112"/>
      <c r="WTX11" s="112"/>
      <c r="WTY11" s="112"/>
      <c r="WTZ11" s="112"/>
      <c r="WUA11" s="112"/>
      <c r="WUB11" s="112"/>
      <c r="WUC11" s="112"/>
      <c r="WUD11" s="112"/>
      <c r="WUE11" s="112"/>
      <c r="WUF11" s="112"/>
      <c r="WUG11" s="112"/>
      <c r="WUH11" s="112"/>
      <c r="WUI11" s="112"/>
      <c r="WUJ11" s="112"/>
      <c r="WUK11" s="112"/>
      <c r="WUL11" s="112"/>
      <c r="WUM11" s="112"/>
      <c r="WUN11" s="112"/>
      <c r="WUO11" s="112"/>
      <c r="WUP11" s="112"/>
      <c r="WUQ11" s="112"/>
      <c r="WUR11" s="112"/>
      <c r="WUS11" s="112"/>
      <c r="WUT11" s="112"/>
      <c r="WUU11" s="112"/>
      <c r="WUV11" s="112"/>
      <c r="WUW11" s="112"/>
      <c r="WUX11" s="112"/>
      <c r="WUY11" s="112"/>
      <c r="WUZ11" s="112"/>
      <c r="WVA11" s="112"/>
      <c r="WVB11" s="112"/>
      <c r="WVC11" s="112"/>
      <c r="WVD11" s="112"/>
      <c r="WVE11" s="112"/>
      <c r="WVF11" s="112"/>
      <c r="WVG11" s="112"/>
      <c r="WVH11" s="112"/>
      <c r="WVI11" s="112"/>
      <c r="WVJ11" s="112"/>
      <c r="WVK11" s="112"/>
      <c r="WVL11" s="112"/>
      <c r="WVM11" s="112"/>
      <c r="WVN11" s="112"/>
      <c r="WVO11" s="112"/>
      <c r="WVP11" s="112"/>
      <c r="WVQ11" s="112"/>
      <c r="WVR11" s="112"/>
      <c r="WVS11" s="112"/>
      <c r="WVT11" s="112"/>
      <c r="WVU11" s="112"/>
      <c r="WVV11" s="112"/>
      <c r="WVW11" s="112"/>
      <c r="WVX11" s="112"/>
      <c r="WVY11" s="112"/>
      <c r="WVZ11" s="112"/>
      <c r="WWA11" s="112"/>
      <c r="WWB11" s="112"/>
      <c r="WWC11" s="112"/>
      <c r="WWD11" s="112"/>
      <c r="WWE11" s="112"/>
      <c r="WWF11" s="112"/>
      <c r="WWG11" s="112"/>
      <c r="WWH11" s="112"/>
      <c r="WWI11" s="112"/>
      <c r="WWJ11" s="112"/>
      <c r="WWK11" s="112"/>
      <c r="WWL11" s="112"/>
      <c r="WWM11" s="112"/>
      <c r="WWN11" s="112"/>
      <c r="WWO11" s="112"/>
      <c r="WWP11" s="112"/>
      <c r="WWQ11" s="112"/>
      <c r="WWR11" s="112"/>
      <c r="WWS11" s="112"/>
      <c r="WWT11" s="112"/>
      <c r="WWU11" s="112"/>
      <c r="WWV11" s="112"/>
      <c r="WWW11" s="112"/>
      <c r="WWX11" s="112"/>
      <c r="WWY11" s="112"/>
      <c r="WWZ11" s="112"/>
      <c r="WXA11" s="112"/>
      <c r="WXB11" s="112"/>
      <c r="WXC11" s="112"/>
      <c r="WXD11" s="112"/>
      <c r="WXE11" s="112"/>
      <c r="WXF11" s="112"/>
      <c r="WXG11" s="112"/>
      <c r="WXH11" s="112"/>
      <c r="WXI11" s="112"/>
      <c r="WXJ11" s="112"/>
      <c r="WXK11" s="112"/>
      <c r="WXL11" s="112"/>
      <c r="WXM11" s="112"/>
      <c r="WXN11" s="112"/>
      <c r="WXO11" s="112"/>
      <c r="WXP11" s="112"/>
      <c r="WXQ11" s="112"/>
      <c r="WXR11" s="112"/>
      <c r="WXS11" s="112"/>
      <c r="WXT11" s="112"/>
      <c r="WXU11" s="112"/>
      <c r="WXV11" s="112"/>
      <c r="WXW11" s="112"/>
      <c r="WXX11" s="112"/>
      <c r="WXY11" s="112"/>
      <c r="WXZ11" s="112"/>
      <c r="WYA11" s="112"/>
      <c r="WYB11" s="112"/>
      <c r="WYC11" s="112"/>
      <c r="WYD11" s="112"/>
      <c r="WYE11" s="112"/>
      <c r="WYF11" s="112"/>
      <c r="WYG11" s="112"/>
      <c r="WYH11" s="112"/>
      <c r="WYI11" s="112"/>
      <c r="WYJ11" s="112"/>
      <c r="WYK11" s="112"/>
      <c r="WYL11" s="112"/>
      <c r="WYM11" s="112"/>
      <c r="WYN11" s="112"/>
      <c r="WYO11" s="112"/>
      <c r="WYP11" s="112"/>
      <c r="WYQ11" s="112"/>
      <c r="WYR11" s="112"/>
      <c r="WYS11" s="112"/>
      <c r="WYT11" s="112"/>
      <c r="WYU11" s="112"/>
      <c r="WYV11" s="112"/>
      <c r="WYW11" s="112"/>
      <c r="WYX11" s="112"/>
      <c r="WYY11" s="112"/>
      <c r="WYZ11" s="112"/>
      <c r="WZA11" s="112"/>
      <c r="WZB11" s="112"/>
      <c r="WZC11" s="112"/>
      <c r="WZD11" s="112"/>
      <c r="WZE11" s="112"/>
      <c r="WZF11" s="112"/>
      <c r="WZG11" s="112"/>
      <c r="WZH11" s="112"/>
      <c r="WZI11" s="112"/>
      <c r="WZJ11" s="112"/>
      <c r="WZK11" s="112"/>
      <c r="WZL11" s="112"/>
      <c r="WZM11" s="112"/>
      <c r="WZN11" s="112"/>
      <c r="WZO11" s="112"/>
      <c r="WZP11" s="112"/>
      <c r="WZQ11" s="112"/>
      <c r="WZR11" s="112"/>
      <c r="WZS11" s="112"/>
      <c r="WZT11" s="112"/>
      <c r="WZU11" s="112"/>
      <c r="WZV11" s="112"/>
      <c r="WZW11" s="112"/>
      <c r="WZX11" s="112"/>
      <c r="WZY11" s="112"/>
      <c r="WZZ11" s="112"/>
      <c r="XAA11" s="112"/>
      <c r="XAB11" s="112"/>
      <c r="XAC11" s="112"/>
      <c r="XAD11" s="112"/>
      <c r="XAE11" s="112"/>
      <c r="XAF11" s="112"/>
      <c r="XAG11" s="112"/>
      <c r="XAH11" s="112"/>
      <c r="XAI11" s="112"/>
      <c r="XAJ11" s="112"/>
      <c r="XAK11" s="112"/>
      <c r="XAL11" s="112"/>
      <c r="XAM11" s="112"/>
      <c r="XAN11" s="112"/>
      <c r="XAO11" s="112"/>
      <c r="XAP11" s="112"/>
      <c r="XAQ11" s="112"/>
      <c r="XAR11" s="112"/>
      <c r="XAS11" s="112"/>
      <c r="XAT11" s="112"/>
      <c r="XAU11" s="112"/>
      <c r="XAV11" s="112"/>
      <c r="XAW11" s="112"/>
      <c r="XAX11" s="112"/>
      <c r="XAY11" s="112"/>
      <c r="XAZ11" s="112"/>
      <c r="XBA11" s="112"/>
      <c r="XBB11" s="112"/>
      <c r="XBC11" s="112"/>
      <c r="XBD11" s="112"/>
      <c r="XBE11" s="112"/>
      <c r="XBF11" s="112"/>
      <c r="XBG11" s="112"/>
      <c r="XBH11" s="112"/>
      <c r="XBI11" s="112"/>
      <c r="XBJ11" s="112"/>
      <c r="XBK11" s="112"/>
      <c r="XBL11" s="112"/>
      <c r="XBM11" s="112"/>
      <c r="XBN11" s="112"/>
      <c r="XBO11" s="112"/>
      <c r="XBP11" s="112"/>
      <c r="XBQ11" s="112"/>
      <c r="XBR11" s="112"/>
      <c r="XBS11" s="112"/>
      <c r="XBT11" s="112"/>
      <c r="XBU11" s="112"/>
      <c r="XBV11" s="112"/>
      <c r="XBW11" s="112"/>
      <c r="XBX11" s="112"/>
      <c r="XBY11" s="112"/>
      <c r="XBZ11" s="112"/>
      <c r="XCA11" s="112"/>
      <c r="XCB11" s="112"/>
      <c r="XCC11" s="112"/>
      <c r="XCD11" s="112"/>
      <c r="XCE11" s="112"/>
      <c r="XCF11" s="112"/>
      <c r="XCG11" s="112"/>
      <c r="XCH11" s="112"/>
      <c r="XCI11" s="112"/>
      <c r="XCJ11" s="112"/>
      <c r="XCK11" s="112"/>
      <c r="XCL11" s="112"/>
    </row>
    <row r="12" spans="1:105 15993:16314" s="55" customFormat="1" ht="15.75" x14ac:dyDescent="0.25">
      <c r="A12" s="52" t="e">
        <f>'2027.4 (РО)'!#REF!</f>
        <v>#REF!</v>
      </c>
      <c r="B12" s="51" t="e">
        <f>'2027.4 (РО)'!#REF!</f>
        <v>#REF!</v>
      </c>
      <c r="C12" s="103">
        <v>1</v>
      </c>
      <c r="D12" s="64" t="s">
        <v>73</v>
      </c>
      <c r="E12" s="59" t="e">
        <f>'2027.4 (РО)'!#REF!</f>
        <v>#REF!</v>
      </c>
      <c r="F12" s="59" t="e">
        <f>CD12</f>
        <v>#REF!</v>
      </c>
      <c r="G12" s="59" t="e">
        <f>E12-F12</f>
        <v>#REF!</v>
      </c>
      <c r="H12" s="213" t="e">
        <f t="shared" ref="H12:H29" si="0">Q12+S12+U12+W12+Y12+AA12+AC12+AE12+AG12+AM12+AP12+AR12+AT12</f>
        <v>#REF!</v>
      </c>
      <c r="I12" s="50" t="e">
        <f>AX12</f>
        <v>#REF!</v>
      </c>
      <c r="J12" s="214" t="e">
        <f>'2027.4 (РО)'!#REF!</f>
        <v>#REF!</v>
      </c>
      <c r="K12" s="214" t="e">
        <f>'2027.4 (РО)'!#REF!</f>
        <v>#REF!</v>
      </c>
      <c r="L12" s="215" t="e">
        <f>'2027.4 (РО)'!#REF!</f>
        <v>#REF!</v>
      </c>
      <c r="M12" s="214" t="e">
        <f>'2027.4 (РО)'!#REF!</f>
        <v>#REF!</v>
      </c>
      <c r="N12" s="214" t="e">
        <f>'2027.4 (РО)'!#REF!</f>
        <v>#REF!</v>
      </c>
      <c r="O12" s="214" t="e">
        <f>'2027.4 (РО)'!#REF!</f>
        <v>#REF!</v>
      </c>
      <c r="P12" s="214" t="e">
        <f>'2027.4 (РО)'!#REF!</f>
        <v>#REF!</v>
      </c>
      <c r="Q12" s="216" t="e">
        <f>'2027.4 (РО)'!#REF!</f>
        <v>#REF!</v>
      </c>
      <c r="R12" s="214" t="e">
        <f>'2027.4 (РО)'!#REF!</f>
        <v>#REF!</v>
      </c>
      <c r="S12" s="216" t="e">
        <f>'2027.4 (РО)'!#REF!</f>
        <v>#REF!</v>
      </c>
      <c r="T12" s="214" t="e">
        <f>'2027.4 (РО)'!#REF!</f>
        <v>#REF!</v>
      </c>
      <c r="U12" s="216" t="e">
        <f>'2027.4 (РО)'!#REF!</f>
        <v>#REF!</v>
      </c>
      <c r="V12" s="214" t="e">
        <f>'2027.4 (РО)'!#REF!</f>
        <v>#REF!</v>
      </c>
      <c r="W12" s="216" t="e">
        <f>'2027.4 (РО)'!#REF!</f>
        <v>#REF!</v>
      </c>
      <c r="X12" s="214" t="e">
        <f>'2027.4 (РО)'!#REF!</f>
        <v>#REF!</v>
      </c>
      <c r="Y12" s="216" t="e">
        <f>'2027.4 (РО)'!#REF!</f>
        <v>#REF!</v>
      </c>
      <c r="Z12" s="214" t="e">
        <f>'2027.4 (РО)'!#REF!</f>
        <v>#REF!</v>
      </c>
      <c r="AA12" s="216" t="e">
        <f>'2027.4 (РО)'!#REF!</f>
        <v>#REF!</v>
      </c>
      <c r="AB12" s="214" t="e">
        <f>'2027.4 (РО)'!#REF!</f>
        <v>#REF!</v>
      </c>
      <c r="AC12" s="216" t="e">
        <f>'2027.4 (РО)'!#REF!</f>
        <v>#REF!</v>
      </c>
      <c r="AD12" s="214" t="e">
        <f>'2027.4 (РО)'!#REF!</f>
        <v>#REF!</v>
      </c>
      <c r="AE12" s="216" t="e">
        <f>'2027.4 (РО)'!#REF!</f>
        <v>#REF!</v>
      </c>
      <c r="AF12" s="214" t="e">
        <f>'2027.4 (РО)'!#REF!</f>
        <v>#REF!</v>
      </c>
      <c r="AG12" s="216" t="e">
        <f>'2027.4 (РО)'!#REF!</f>
        <v>#REF!</v>
      </c>
      <c r="AH12" s="214" t="e">
        <f>'2027.4 (РО)'!#REF!</f>
        <v>#REF!</v>
      </c>
      <c r="AI12" s="217" t="e">
        <f>'2027.4 (РО)'!#REF!</f>
        <v>#REF!</v>
      </c>
      <c r="AJ12" s="214" t="e">
        <f>'2027.4 (РО)'!#REF!</f>
        <v>#REF!</v>
      </c>
      <c r="AK12" s="84" t="e">
        <f>'2027.4 (РО)'!#REF!</f>
        <v>#REF!</v>
      </c>
      <c r="AL12" s="66" t="e">
        <f>'2027.4 (РО)'!#REF!</f>
        <v>#REF!</v>
      </c>
      <c r="AM12" s="216" t="e">
        <f>'2027.4 (РО)'!#REF!</f>
        <v>#REF!</v>
      </c>
      <c r="AN12" s="216" t="e">
        <f>'2027.4 (РО)'!#REF!</f>
        <v>#REF!</v>
      </c>
      <c r="AO12" s="214" t="e">
        <f>'2027.4 (РО)'!#REF!</f>
        <v>#REF!</v>
      </c>
      <c r="AP12" s="216" t="e">
        <f>'2027.4 (РО)'!#REF!</f>
        <v>#REF!</v>
      </c>
      <c r="AQ12" s="214" t="e">
        <f>'2027.4 (РО)'!#REF!</f>
        <v>#REF!</v>
      </c>
      <c r="AR12" s="66" t="e">
        <f>'2027.4 (РО)'!#REF!</f>
        <v>#REF!</v>
      </c>
      <c r="AS12" s="217" t="e">
        <f>'2027.4 (РО)'!#REF!</f>
        <v>#REF!</v>
      </c>
      <c r="AT12" s="216" t="e">
        <f>'2027.4 (РО)'!#REF!</f>
        <v>#REF!</v>
      </c>
      <c r="AU12" s="216" t="e">
        <f>'2027.4 (РО)'!#REF!</f>
        <v>#REF!</v>
      </c>
      <c r="AV12" s="198" t="e">
        <f>'2027.4 (РО)'!#REF!</f>
        <v>#REF!</v>
      </c>
      <c r="AW12" s="214" t="e">
        <f>'2027.4 (РО)'!#REF!</f>
        <v>#REF!</v>
      </c>
      <c r="AX12" s="218" t="e">
        <f>'2027.4 (РО)'!#REF!</f>
        <v>#REF!</v>
      </c>
      <c r="AY12" s="216" t="e">
        <f>'2027.4 (РО)'!#REF!</f>
        <v>#REF!</v>
      </c>
      <c r="AZ12" s="219" t="e">
        <f>'2027.4 (РО)'!#REF!</f>
        <v>#REF!</v>
      </c>
      <c r="BA12" s="219" t="e">
        <f>'2027.4 (РО)'!#REF!</f>
        <v>#REF!</v>
      </c>
      <c r="BB12" s="219" t="e">
        <f>'2027.4 (РО)'!#REF!</f>
        <v>#REF!</v>
      </c>
      <c r="BC12" s="219" t="e">
        <f>'2027.4 (РО)'!#REF!</f>
        <v>#REF!</v>
      </c>
      <c r="BD12" s="219" t="e">
        <f>'2027.4 (РО)'!#REF!</f>
        <v>#REF!</v>
      </c>
      <c r="BE12" s="219" t="e">
        <f>'2027.4 (РО)'!#REF!</f>
        <v>#REF!</v>
      </c>
      <c r="BF12" s="219" t="e">
        <f>'2027.4 (РО)'!#REF!</f>
        <v>#REF!</v>
      </c>
      <c r="BG12" s="219" t="e">
        <f>'2027.4 (РО)'!#REF!</f>
        <v>#REF!</v>
      </c>
      <c r="BH12" s="219" t="e">
        <f>'2027.4 (РО)'!#REF!</f>
        <v>#REF!</v>
      </c>
      <c r="BI12" s="219" t="e">
        <f>'2027.4 (РО)'!#REF!</f>
        <v>#REF!</v>
      </c>
      <c r="BJ12" s="219" t="e">
        <f>'2027.4 (РО)'!#REF!</f>
        <v>#REF!</v>
      </c>
      <c r="BK12" s="219" t="e">
        <f>'2027.4 (РО)'!#REF!</f>
        <v>#REF!</v>
      </c>
      <c r="BL12" s="205" t="e">
        <f>'2027.4 (РО)'!#REF!</f>
        <v>#REF!</v>
      </c>
      <c r="BM12" s="219" t="e">
        <f>'2027.4 (РО)'!#REF!</f>
        <v>#REF!</v>
      </c>
      <c r="BN12" s="205" t="e">
        <f>'2027.4 (РО)'!#REF!</f>
        <v>#REF!</v>
      </c>
      <c r="BO12" s="219" t="e">
        <f>'2027.4 (РО)'!#REF!</f>
        <v>#REF!</v>
      </c>
      <c r="BP12" s="205" t="e">
        <f>'2027.4 (РО)'!#REF!</f>
        <v>#REF!</v>
      </c>
      <c r="BQ12" s="219" t="e">
        <f>'2027.4 (РО)'!#REF!</f>
        <v>#REF!</v>
      </c>
      <c r="BR12" s="205" t="e">
        <f>'2027.4 (РО)'!#REF!</f>
        <v>#REF!</v>
      </c>
      <c r="BS12" s="219" t="e">
        <f>'2027.4 (РО)'!#REF!</f>
        <v>#REF!</v>
      </c>
      <c r="BT12" s="205" t="e">
        <f>'2027.4 (РО)'!#REF!</f>
        <v>#REF!</v>
      </c>
      <c r="BU12" s="219" t="e">
        <f>'2027.4 (РО)'!#REF!</f>
        <v>#REF!</v>
      </c>
      <c r="BV12" s="205" t="e">
        <f>'2027.4 (РО)'!#REF!</f>
        <v>#REF!</v>
      </c>
      <c r="BW12" s="205" t="e">
        <f>'2027.4 (РО)'!#REF!</f>
        <v>#REF!</v>
      </c>
      <c r="BX12" s="219" t="e">
        <f>'2027.4 (РО)'!#REF!</f>
        <v>#REF!</v>
      </c>
      <c r="BY12" s="205" t="e">
        <f>'2027.4 (РО)'!#REF!</f>
        <v>#REF!</v>
      </c>
      <c r="BZ12" s="219" t="e">
        <f>'2027.4 (РО)'!#REF!</f>
        <v>#REF!</v>
      </c>
      <c r="CA12" s="110" t="e">
        <f>'2027.4 (РО)'!#REF!</f>
        <v>#REF!</v>
      </c>
      <c r="CB12" s="107" t="e">
        <f>'2027.4 (РО)'!#REF!</f>
        <v>#REF!</v>
      </c>
      <c r="CC12" s="31" t="e">
        <f>'2027.4 (РО)'!#REF!</f>
        <v>#REF!</v>
      </c>
      <c r="CD12" s="31" t="e">
        <f>'2027.4 (РО)'!#REF!</f>
        <v>#REF!</v>
      </c>
      <c r="CE12" s="30"/>
      <c r="CF12" s="30"/>
      <c r="CG12" s="30"/>
      <c r="CH12" s="31"/>
      <c r="CI12" s="30"/>
      <c r="CJ12" s="54"/>
      <c r="CK12" s="31"/>
      <c r="CL12" s="53"/>
      <c r="CM12" s="53"/>
      <c r="CN12" s="30"/>
      <c r="CO12" s="31"/>
      <c r="CP12" s="75"/>
      <c r="CQ12" s="31"/>
      <c r="CR12" s="30"/>
      <c r="CS12" s="31"/>
      <c r="CT12" s="30"/>
      <c r="CU12" s="30"/>
    </row>
    <row r="13" spans="1:105 15993:16314" s="55" customFormat="1" ht="15.75" x14ac:dyDescent="0.25">
      <c r="A13" s="52" t="e">
        <f>'2027.4 (РО)'!#REF!</f>
        <v>#REF!</v>
      </c>
      <c r="B13" s="51" t="e">
        <f>'2027.4 (РО)'!#REF!</f>
        <v>#REF!</v>
      </c>
      <c r="C13" s="103">
        <v>2</v>
      </c>
      <c r="D13" s="64" t="s">
        <v>72</v>
      </c>
      <c r="E13" s="59" t="e">
        <f>'2027.4 (РО)'!#REF!</f>
        <v>#REF!</v>
      </c>
      <c r="F13" s="59" t="e">
        <f t="shared" ref="F13:F29" si="1">CD13</f>
        <v>#REF!</v>
      </c>
      <c r="G13" s="59" t="e">
        <f t="shared" ref="G13:G29" si="2">E13-F13</f>
        <v>#REF!</v>
      </c>
      <c r="H13" s="213" t="e">
        <f t="shared" si="0"/>
        <v>#REF!</v>
      </c>
      <c r="I13" s="50" t="e">
        <f t="shared" ref="I13:I29" si="3">AX13</f>
        <v>#REF!</v>
      </c>
      <c r="J13" s="214" t="e">
        <f>'2027.4 (РО)'!#REF!</f>
        <v>#REF!</v>
      </c>
      <c r="K13" s="214" t="e">
        <f>'2027.4 (РО)'!#REF!</f>
        <v>#REF!</v>
      </c>
      <c r="L13" s="110" t="e">
        <f>'2027.4 (РО)'!#REF!</f>
        <v>#REF!</v>
      </c>
      <c r="M13" s="214" t="e">
        <f>'2027.4 (РО)'!#REF!</f>
        <v>#REF!</v>
      </c>
      <c r="N13" s="214" t="e">
        <f>'2027.4 (РО)'!#REF!</f>
        <v>#REF!</v>
      </c>
      <c r="O13" s="214" t="e">
        <f>'2027.4 (РО)'!#REF!</f>
        <v>#REF!</v>
      </c>
      <c r="P13" s="214" t="e">
        <f>'2027.4 (РО)'!#REF!</f>
        <v>#REF!</v>
      </c>
      <c r="Q13" s="216" t="e">
        <f>'2027.4 (РО)'!#REF!</f>
        <v>#REF!</v>
      </c>
      <c r="R13" s="214" t="e">
        <f>'2027.4 (РО)'!#REF!</f>
        <v>#REF!</v>
      </c>
      <c r="S13" s="216" t="e">
        <f>'2027.4 (РО)'!#REF!</f>
        <v>#REF!</v>
      </c>
      <c r="T13" s="214" t="e">
        <f>'2027.4 (РО)'!#REF!</f>
        <v>#REF!</v>
      </c>
      <c r="U13" s="216" t="e">
        <f>'2027.4 (РО)'!#REF!</f>
        <v>#REF!</v>
      </c>
      <c r="V13" s="214" t="e">
        <f>'2027.4 (РО)'!#REF!</f>
        <v>#REF!</v>
      </c>
      <c r="W13" s="216" t="e">
        <f>'2027.4 (РО)'!#REF!</f>
        <v>#REF!</v>
      </c>
      <c r="X13" s="214" t="e">
        <f>'2027.4 (РО)'!#REF!</f>
        <v>#REF!</v>
      </c>
      <c r="Y13" s="216" t="e">
        <f>'2027.4 (РО)'!#REF!</f>
        <v>#REF!</v>
      </c>
      <c r="Z13" s="214" t="e">
        <f>'2027.4 (РО)'!#REF!</f>
        <v>#REF!</v>
      </c>
      <c r="AA13" s="216" t="e">
        <f>'2027.4 (РО)'!#REF!</f>
        <v>#REF!</v>
      </c>
      <c r="AB13" s="214" t="e">
        <f>'2027.4 (РО)'!#REF!</f>
        <v>#REF!</v>
      </c>
      <c r="AC13" s="216" t="e">
        <f>'2027.4 (РО)'!#REF!</f>
        <v>#REF!</v>
      </c>
      <c r="AD13" s="214" t="e">
        <f>'2027.4 (РО)'!#REF!</f>
        <v>#REF!</v>
      </c>
      <c r="AE13" s="216" t="e">
        <f>'2027.4 (РО)'!#REF!</f>
        <v>#REF!</v>
      </c>
      <c r="AF13" s="214" t="e">
        <f>'2027.4 (РО)'!#REF!</f>
        <v>#REF!</v>
      </c>
      <c r="AG13" s="216" t="e">
        <f>'2027.4 (РО)'!#REF!</f>
        <v>#REF!</v>
      </c>
      <c r="AH13" s="214" t="e">
        <f>'2027.4 (РО)'!#REF!</f>
        <v>#REF!</v>
      </c>
      <c r="AI13" s="217" t="e">
        <f>'2027.4 (РО)'!#REF!</f>
        <v>#REF!</v>
      </c>
      <c r="AJ13" s="214" t="e">
        <f>'2027.4 (РО)'!#REF!</f>
        <v>#REF!</v>
      </c>
      <c r="AK13" s="81" t="e">
        <f>'2027.4 (РО)'!#REF!</f>
        <v>#REF!</v>
      </c>
      <c r="AL13" s="205" t="e">
        <f>'2027.4 (РО)'!#REF!</f>
        <v>#REF!</v>
      </c>
      <c r="AM13" s="216" t="e">
        <f>'2027.4 (РО)'!#REF!</f>
        <v>#REF!</v>
      </c>
      <c r="AN13" s="216" t="e">
        <f>'2027.4 (РО)'!#REF!</f>
        <v>#REF!</v>
      </c>
      <c r="AO13" s="214" t="e">
        <f>'2027.4 (РО)'!#REF!</f>
        <v>#REF!</v>
      </c>
      <c r="AP13" s="216" t="e">
        <f>'2027.4 (РО)'!#REF!</f>
        <v>#REF!</v>
      </c>
      <c r="AQ13" s="214" t="e">
        <f>'2027.4 (РО)'!#REF!</f>
        <v>#REF!</v>
      </c>
      <c r="AR13" s="205" t="e">
        <f>'2027.4 (РО)'!#REF!</f>
        <v>#REF!</v>
      </c>
      <c r="AS13" s="217" t="e">
        <f>'2027.4 (РО)'!#REF!</f>
        <v>#REF!</v>
      </c>
      <c r="AT13" s="216" t="e">
        <f>'2027.4 (РО)'!#REF!</f>
        <v>#REF!</v>
      </c>
      <c r="AU13" s="216" t="e">
        <f>'2027.4 (РО)'!#REF!</f>
        <v>#REF!</v>
      </c>
      <c r="AV13" s="198" t="e">
        <f>'2027.4 (РО)'!#REF!</f>
        <v>#REF!</v>
      </c>
      <c r="AW13" s="214" t="e">
        <f>'2027.4 (РО)'!#REF!</f>
        <v>#REF!</v>
      </c>
      <c r="AX13" s="218" t="e">
        <f>'2027.4 (РО)'!#REF!</f>
        <v>#REF!</v>
      </c>
      <c r="AY13" s="216" t="e">
        <f>'2027.4 (РО)'!#REF!</f>
        <v>#REF!</v>
      </c>
      <c r="AZ13" s="201" t="e">
        <f>'2027.4 (РО)'!#REF!</f>
        <v>#REF!</v>
      </c>
      <c r="BA13" s="201" t="e">
        <f>'2027.4 (РО)'!#REF!</f>
        <v>#REF!</v>
      </c>
      <c r="BB13" s="201" t="e">
        <f>'2027.4 (РО)'!#REF!</f>
        <v>#REF!</v>
      </c>
      <c r="BC13" s="201" t="e">
        <f>'2027.4 (РО)'!#REF!</f>
        <v>#REF!</v>
      </c>
      <c r="BD13" s="201" t="e">
        <f>'2027.4 (РО)'!#REF!</f>
        <v>#REF!</v>
      </c>
      <c r="BE13" s="201" t="e">
        <f>'2027.4 (РО)'!#REF!</f>
        <v>#REF!</v>
      </c>
      <c r="BF13" s="201" t="e">
        <f>'2027.4 (РО)'!#REF!</f>
        <v>#REF!</v>
      </c>
      <c r="BG13" s="201" t="e">
        <f>'2027.4 (РО)'!#REF!</f>
        <v>#REF!</v>
      </c>
      <c r="BH13" s="201" t="e">
        <f>'2027.4 (РО)'!#REF!</f>
        <v>#REF!</v>
      </c>
      <c r="BI13" s="201" t="e">
        <f>'2027.4 (РО)'!#REF!</f>
        <v>#REF!</v>
      </c>
      <c r="BJ13" s="201" t="e">
        <f>'2027.4 (РО)'!#REF!</f>
        <v>#REF!</v>
      </c>
      <c r="BK13" s="201" t="e">
        <f>'2027.4 (РО)'!#REF!</f>
        <v>#REF!</v>
      </c>
      <c r="BL13" s="205" t="e">
        <f>'2027.4 (РО)'!#REF!</f>
        <v>#REF!</v>
      </c>
      <c r="BM13" s="201" t="e">
        <f>'2027.4 (РО)'!#REF!</f>
        <v>#REF!</v>
      </c>
      <c r="BN13" s="205" t="e">
        <f>'2027.4 (РО)'!#REF!</f>
        <v>#REF!</v>
      </c>
      <c r="BO13" s="201" t="e">
        <f>'2027.4 (РО)'!#REF!</f>
        <v>#REF!</v>
      </c>
      <c r="BP13" s="205" t="e">
        <f>'2027.4 (РО)'!#REF!</f>
        <v>#REF!</v>
      </c>
      <c r="BQ13" s="201" t="e">
        <f>'2027.4 (РО)'!#REF!</f>
        <v>#REF!</v>
      </c>
      <c r="BR13" s="205" t="e">
        <f>'2027.4 (РО)'!#REF!</f>
        <v>#REF!</v>
      </c>
      <c r="BS13" s="201" t="e">
        <f>'2027.4 (РО)'!#REF!</f>
        <v>#REF!</v>
      </c>
      <c r="BT13" s="205" t="e">
        <f>'2027.4 (РО)'!#REF!</f>
        <v>#REF!</v>
      </c>
      <c r="BU13" s="201" t="e">
        <f>'2027.4 (РО)'!#REF!</f>
        <v>#REF!</v>
      </c>
      <c r="BV13" s="205" t="e">
        <f>'2027.4 (РО)'!#REF!</f>
        <v>#REF!</v>
      </c>
      <c r="BW13" s="205" t="e">
        <f>'2027.4 (РО)'!#REF!</f>
        <v>#REF!</v>
      </c>
      <c r="BX13" s="201" t="e">
        <f>'2027.4 (РО)'!#REF!</f>
        <v>#REF!</v>
      </c>
      <c r="BY13" s="205" t="e">
        <f>'2027.4 (РО)'!#REF!</f>
        <v>#REF!</v>
      </c>
      <c r="BZ13" s="201" t="e">
        <f>'2027.4 (РО)'!#REF!</f>
        <v>#REF!</v>
      </c>
      <c r="CA13" s="110" t="e">
        <f>'2027.4 (РО)'!#REF!</f>
        <v>#REF!</v>
      </c>
      <c r="CB13" s="107" t="e">
        <f>'2027.4 (РО)'!#REF!</f>
        <v>#REF!</v>
      </c>
      <c r="CC13" s="31" t="e">
        <f>'2027.4 (РО)'!#REF!</f>
        <v>#REF!</v>
      </c>
      <c r="CD13" s="31" t="e">
        <f>'2027.4 (РО)'!#REF!</f>
        <v>#REF!</v>
      </c>
      <c r="CE13" s="30"/>
      <c r="CF13" s="30"/>
      <c r="CG13" s="30"/>
      <c r="CH13" s="31"/>
      <c r="CI13" s="30"/>
      <c r="CJ13" s="30"/>
      <c r="CK13" s="30"/>
      <c r="CM13" s="30"/>
      <c r="CN13" s="30"/>
      <c r="CO13" s="30"/>
      <c r="CP13" s="54"/>
      <c r="CQ13" s="31"/>
      <c r="CR13" s="53"/>
      <c r="CS13" s="53"/>
      <c r="CT13" s="30"/>
      <c r="CU13" s="31"/>
      <c r="CV13" s="75"/>
      <c r="CW13" s="31"/>
      <c r="CX13" s="30"/>
      <c r="CY13" s="31"/>
      <c r="CZ13" s="30"/>
      <c r="DA13" s="30"/>
    </row>
    <row r="14" spans="1:105 15993:16314" s="55" customFormat="1" ht="15.75" x14ac:dyDescent="0.25">
      <c r="A14" s="52" t="e">
        <f>'2027.4 (РО)'!#REF!</f>
        <v>#REF!</v>
      </c>
      <c r="B14" s="51" t="e">
        <f>'2027.4 (РО)'!#REF!</f>
        <v>#REF!</v>
      </c>
      <c r="C14" s="103">
        <v>3</v>
      </c>
      <c r="D14" s="64" t="s">
        <v>71</v>
      </c>
      <c r="E14" s="59" t="e">
        <f>'2027.4 (РО)'!#REF!</f>
        <v>#REF!</v>
      </c>
      <c r="F14" s="59" t="e">
        <f t="shared" si="1"/>
        <v>#REF!</v>
      </c>
      <c r="G14" s="59" t="e">
        <f t="shared" si="2"/>
        <v>#REF!</v>
      </c>
      <c r="H14" s="213" t="e">
        <f t="shared" si="0"/>
        <v>#REF!</v>
      </c>
      <c r="I14" s="50" t="e">
        <f t="shared" si="3"/>
        <v>#REF!</v>
      </c>
      <c r="J14" s="214" t="e">
        <f>'2027.4 (РО)'!#REF!</f>
        <v>#REF!</v>
      </c>
      <c r="K14" s="214" t="e">
        <f>'2027.4 (РО)'!#REF!</f>
        <v>#REF!</v>
      </c>
      <c r="L14" s="215" t="e">
        <f>'2027.4 (РО)'!#REF!</f>
        <v>#REF!</v>
      </c>
      <c r="M14" s="214" t="e">
        <f>'2027.4 (РО)'!#REF!</f>
        <v>#REF!</v>
      </c>
      <c r="N14" s="214" t="e">
        <f>'2027.4 (РО)'!#REF!</f>
        <v>#REF!</v>
      </c>
      <c r="O14" s="214" t="e">
        <f>'2027.4 (РО)'!#REF!</f>
        <v>#REF!</v>
      </c>
      <c r="P14" s="214" t="e">
        <f>'2027.4 (РО)'!#REF!</f>
        <v>#REF!</v>
      </c>
      <c r="Q14" s="216" t="e">
        <f>'2027.4 (РО)'!#REF!</f>
        <v>#REF!</v>
      </c>
      <c r="R14" s="214" t="e">
        <f>'2027.4 (РО)'!#REF!</f>
        <v>#REF!</v>
      </c>
      <c r="S14" s="216" t="e">
        <f>'2027.4 (РО)'!#REF!</f>
        <v>#REF!</v>
      </c>
      <c r="T14" s="214" t="e">
        <f>'2027.4 (РО)'!#REF!</f>
        <v>#REF!</v>
      </c>
      <c r="U14" s="216" t="e">
        <f>'2027.4 (РО)'!#REF!</f>
        <v>#REF!</v>
      </c>
      <c r="V14" s="214" t="e">
        <f>'2027.4 (РО)'!#REF!</f>
        <v>#REF!</v>
      </c>
      <c r="W14" s="216" t="e">
        <f>'2027.4 (РО)'!#REF!</f>
        <v>#REF!</v>
      </c>
      <c r="X14" s="214" t="e">
        <f>'2027.4 (РО)'!#REF!</f>
        <v>#REF!</v>
      </c>
      <c r="Y14" s="216" t="e">
        <f>'2027.4 (РО)'!#REF!</f>
        <v>#REF!</v>
      </c>
      <c r="Z14" s="214" t="e">
        <f>'2027.4 (РО)'!#REF!</f>
        <v>#REF!</v>
      </c>
      <c r="AA14" s="216" t="e">
        <f>'2027.4 (РО)'!#REF!</f>
        <v>#REF!</v>
      </c>
      <c r="AB14" s="214" t="e">
        <f>'2027.4 (РО)'!#REF!</f>
        <v>#REF!</v>
      </c>
      <c r="AC14" s="216" t="e">
        <f>'2027.4 (РО)'!#REF!</f>
        <v>#REF!</v>
      </c>
      <c r="AD14" s="214" t="e">
        <f>'2027.4 (РО)'!#REF!</f>
        <v>#REF!</v>
      </c>
      <c r="AE14" s="216" t="e">
        <f>'2027.4 (РО)'!#REF!</f>
        <v>#REF!</v>
      </c>
      <c r="AF14" s="214" t="e">
        <f>'2027.4 (РО)'!#REF!</f>
        <v>#REF!</v>
      </c>
      <c r="AG14" s="216" t="e">
        <f>'2027.4 (РО)'!#REF!</f>
        <v>#REF!</v>
      </c>
      <c r="AH14" s="214" t="e">
        <f>'2027.4 (РО)'!#REF!</f>
        <v>#REF!</v>
      </c>
      <c r="AI14" s="217" t="e">
        <f>'2027.4 (РО)'!#REF!</f>
        <v>#REF!</v>
      </c>
      <c r="AJ14" s="214" t="e">
        <f>'2027.4 (РО)'!#REF!</f>
        <v>#REF!</v>
      </c>
      <c r="AK14" s="84" t="e">
        <f>'2027.4 (РО)'!#REF!</f>
        <v>#REF!</v>
      </c>
      <c r="AL14" s="205" t="e">
        <f>'2027.4 (РО)'!#REF!</f>
        <v>#REF!</v>
      </c>
      <c r="AM14" s="216" t="e">
        <f>'2027.4 (РО)'!#REF!</f>
        <v>#REF!</v>
      </c>
      <c r="AN14" s="216" t="e">
        <f>'2027.4 (РО)'!#REF!</f>
        <v>#REF!</v>
      </c>
      <c r="AO14" s="214" t="e">
        <f>'2027.4 (РО)'!#REF!</f>
        <v>#REF!</v>
      </c>
      <c r="AP14" s="216" t="e">
        <f>'2027.4 (РО)'!#REF!</f>
        <v>#REF!</v>
      </c>
      <c r="AQ14" s="214" t="e">
        <f>'2027.4 (РО)'!#REF!</f>
        <v>#REF!</v>
      </c>
      <c r="AR14" s="205" t="e">
        <f>'2027.4 (РО)'!#REF!</f>
        <v>#REF!</v>
      </c>
      <c r="AS14" s="217" t="e">
        <f>'2027.4 (РО)'!#REF!</f>
        <v>#REF!</v>
      </c>
      <c r="AT14" s="216" t="e">
        <f>'2027.4 (РО)'!#REF!</f>
        <v>#REF!</v>
      </c>
      <c r="AU14" s="216" t="e">
        <f>'2027.4 (РО)'!#REF!</f>
        <v>#REF!</v>
      </c>
      <c r="AV14" s="198" t="e">
        <f>'2027.4 (РО)'!#REF!</f>
        <v>#REF!</v>
      </c>
      <c r="AW14" s="214" t="e">
        <f>'2027.4 (РО)'!#REF!</f>
        <v>#REF!</v>
      </c>
      <c r="AX14" s="218" t="e">
        <f>'2027.4 (РО)'!#REF!</f>
        <v>#REF!</v>
      </c>
      <c r="AY14" s="216" t="e">
        <f>'2027.4 (РО)'!#REF!</f>
        <v>#REF!</v>
      </c>
      <c r="AZ14" s="201" t="e">
        <f>'2027.4 (РО)'!#REF!</f>
        <v>#REF!</v>
      </c>
      <c r="BA14" s="201" t="e">
        <f>'2027.4 (РО)'!#REF!</f>
        <v>#REF!</v>
      </c>
      <c r="BB14" s="201" t="e">
        <f>'2027.4 (РО)'!#REF!</f>
        <v>#REF!</v>
      </c>
      <c r="BC14" s="201" t="e">
        <f>'2027.4 (РО)'!#REF!</f>
        <v>#REF!</v>
      </c>
      <c r="BD14" s="201" t="e">
        <f>'2027.4 (РО)'!#REF!</f>
        <v>#REF!</v>
      </c>
      <c r="BE14" s="201" t="e">
        <f>'2027.4 (РО)'!#REF!</f>
        <v>#REF!</v>
      </c>
      <c r="BF14" s="201" t="e">
        <f>'2027.4 (РО)'!#REF!</f>
        <v>#REF!</v>
      </c>
      <c r="BG14" s="201" t="e">
        <f>'2027.4 (РО)'!#REF!</f>
        <v>#REF!</v>
      </c>
      <c r="BH14" s="201" t="e">
        <f>'2027.4 (РО)'!#REF!</f>
        <v>#REF!</v>
      </c>
      <c r="BI14" s="201" t="e">
        <f>'2027.4 (РО)'!#REF!</f>
        <v>#REF!</v>
      </c>
      <c r="BJ14" s="201" t="e">
        <f>'2027.4 (РО)'!#REF!</f>
        <v>#REF!</v>
      </c>
      <c r="BK14" s="201" t="e">
        <f>'2027.4 (РО)'!#REF!</f>
        <v>#REF!</v>
      </c>
      <c r="BL14" s="205" t="e">
        <f>'2027.4 (РО)'!#REF!</f>
        <v>#REF!</v>
      </c>
      <c r="BM14" s="201" t="e">
        <f>'2027.4 (РО)'!#REF!</f>
        <v>#REF!</v>
      </c>
      <c r="BN14" s="205" t="e">
        <f>'2027.4 (РО)'!#REF!</f>
        <v>#REF!</v>
      </c>
      <c r="BO14" s="201" t="e">
        <f>'2027.4 (РО)'!#REF!</f>
        <v>#REF!</v>
      </c>
      <c r="BP14" s="205" t="e">
        <f>'2027.4 (РО)'!#REF!</f>
        <v>#REF!</v>
      </c>
      <c r="BQ14" s="201" t="e">
        <f>'2027.4 (РО)'!#REF!</f>
        <v>#REF!</v>
      </c>
      <c r="BR14" s="205" t="e">
        <f>'2027.4 (РО)'!#REF!</f>
        <v>#REF!</v>
      </c>
      <c r="BS14" s="201" t="e">
        <f>'2027.4 (РО)'!#REF!</f>
        <v>#REF!</v>
      </c>
      <c r="BT14" s="205" t="e">
        <f>'2027.4 (РО)'!#REF!</f>
        <v>#REF!</v>
      </c>
      <c r="BU14" s="201" t="e">
        <f>'2027.4 (РО)'!#REF!</f>
        <v>#REF!</v>
      </c>
      <c r="BV14" s="205" t="e">
        <f>'2027.4 (РО)'!#REF!</f>
        <v>#REF!</v>
      </c>
      <c r="BW14" s="205" t="e">
        <f>'2027.4 (РО)'!#REF!</f>
        <v>#REF!</v>
      </c>
      <c r="BX14" s="201" t="e">
        <f>'2027.4 (РО)'!#REF!</f>
        <v>#REF!</v>
      </c>
      <c r="BY14" s="205" t="e">
        <f>'2027.4 (РО)'!#REF!</f>
        <v>#REF!</v>
      </c>
      <c r="BZ14" s="201" t="e">
        <f>'2027.4 (РО)'!#REF!</f>
        <v>#REF!</v>
      </c>
      <c r="CA14" s="110" t="e">
        <f>'2027.4 (РО)'!#REF!</f>
        <v>#REF!</v>
      </c>
      <c r="CB14" s="107" t="e">
        <f>'2027.4 (РО)'!#REF!</f>
        <v>#REF!</v>
      </c>
      <c r="CC14" s="31" t="e">
        <f>'2027.4 (РО)'!#REF!</f>
        <v>#REF!</v>
      </c>
      <c r="CD14" s="31" t="e">
        <f>'2027.4 (РО)'!#REF!</f>
        <v>#REF!</v>
      </c>
      <c r="CE14" s="30"/>
      <c r="CF14" s="30"/>
      <c r="CG14" s="30"/>
      <c r="CH14" s="31"/>
      <c r="CI14" s="30"/>
      <c r="CJ14" s="30"/>
      <c r="CK14" s="30"/>
      <c r="CM14" s="30"/>
      <c r="CN14" s="30"/>
      <c r="CO14" s="30"/>
      <c r="CP14" s="54"/>
      <c r="CQ14" s="31"/>
      <c r="CR14" s="53"/>
      <c r="CS14" s="53"/>
      <c r="CT14" s="30"/>
      <c r="CU14" s="31"/>
      <c r="CV14" s="75"/>
      <c r="CW14" s="31"/>
      <c r="CX14" s="30"/>
      <c r="CY14" s="31"/>
      <c r="CZ14" s="30"/>
      <c r="DA14" s="30"/>
    </row>
    <row r="15" spans="1:105 15993:16314" s="55" customFormat="1" ht="15.75" x14ac:dyDescent="0.25">
      <c r="A15" s="52" t="e">
        <f>'2027.4 (РО)'!#REF!</f>
        <v>#REF!</v>
      </c>
      <c r="B15" s="51" t="e">
        <f>'2027.4 (РО)'!#REF!</f>
        <v>#REF!</v>
      </c>
      <c r="C15" s="103">
        <v>4</v>
      </c>
      <c r="D15" s="220" t="s">
        <v>70</v>
      </c>
      <c r="E15" s="59" t="e">
        <f>'2027.4 (РО)'!#REF!</f>
        <v>#REF!</v>
      </c>
      <c r="F15" s="59" t="e">
        <f t="shared" si="1"/>
        <v>#REF!</v>
      </c>
      <c r="G15" s="59" t="e">
        <f t="shared" si="2"/>
        <v>#REF!</v>
      </c>
      <c r="H15" s="213" t="e">
        <f t="shared" si="0"/>
        <v>#REF!</v>
      </c>
      <c r="I15" s="221" t="e">
        <f t="shared" si="3"/>
        <v>#REF!</v>
      </c>
      <c r="J15" s="222" t="e">
        <f>'2027.4 (РО)'!#REF!</f>
        <v>#REF!</v>
      </c>
      <c r="K15" s="222" t="e">
        <f>'2027.4 (РО)'!#REF!</f>
        <v>#REF!</v>
      </c>
      <c r="L15" s="222" t="e">
        <f>'2027.4 (РО)'!#REF!</f>
        <v>#REF!</v>
      </c>
      <c r="M15" s="222" t="e">
        <f>'2027.4 (РО)'!#REF!</f>
        <v>#REF!</v>
      </c>
      <c r="N15" s="222" t="e">
        <f>'2027.4 (РО)'!#REF!</f>
        <v>#REF!</v>
      </c>
      <c r="O15" s="222" t="e">
        <f>'2027.4 (РО)'!#REF!</f>
        <v>#REF!</v>
      </c>
      <c r="P15" s="222" t="e">
        <f>'2027.4 (РО)'!#REF!</f>
        <v>#REF!</v>
      </c>
      <c r="Q15" s="223" t="e">
        <f>'2027.4 (РО)'!#REF!</f>
        <v>#REF!</v>
      </c>
      <c r="R15" s="222" t="e">
        <f>'2027.4 (РО)'!#REF!</f>
        <v>#REF!</v>
      </c>
      <c r="S15" s="223" t="e">
        <f>'2027.4 (РО)'!#REF!</f>
        <v>#REF!</v>
      </c>
      <c r="T15" s="214" t="e">
        <f>'2027.4 (РО)'!#REF!</f>
        <v>#REF!</v>
      </c>
      <c r="U15" s="223" t="e">
        <f>'2027.4 (РО)'!#REF!</f>
        <v>#REF!</v>
      </c>
      <c r="V15" s="214" t="e">
        <f>'2027.4 (РО)'!#REF!</f>
        <v>#REF!</v>
      </c>
      <c r="W15" s="223" t="e">
        <f>'2027.4 (РО)'!#REF!</f>
        <v>#REF!</v>
      </c>
      <c r="X15" s="214" t="e">
        <f>'2027.4 (РО)'!#REF!</f>
        <v>#REF!</v>
      </c>
      <c r="Y15" s="223" t="e">
        <f>'2027.4 (РО)'!#REF!</f>
        <v>#REF!</v>
      </c>
      <c r="Z15" s="214" t="e">
        <f>'2027.4 (РО)'!#REF!</f>
        <v>#REF!</v>
      </c>
      <c r="AA15" s="223" t="e">
        <f>'2027.4 (РО)'!#REF!</f>
        <v>#REF!</v>
      </c>
      <c r="AB15" s="214" t="e">
        <f>'2027.4 (РО)'!#REF!</f>
        <v>#REF!</v>
      </c>
      <c r="AC15" s="223" t="e">
        <f>'2027.4 (РО)'!#REF!</f>
        <v>#REF!</v>
      </c>
      <c r="AD15" s="214" t="e">
        <f>'2027.4 (РО)'!#REF!</f>
        <v>#REF!</v>
      </c>
      <c r="AE15" s="223" t="e">
        <f>'2027.4 (РО)'!#REF!</f>
        <v>#REF!</v>
      </c>
      <c r="AF15" s="214" t="e">
        <f>'2027.4 (РО)'!#REF!</f>
        <v>#REF!</v>
      </c>
      <c r="AG15" s="223" t="e">
        <f>'2027.4 (РО)'!#REF!</f>
        <v>#REF!</v>
      </c>
      <c r="AH15" s="214" t="e">
        <f>'2027.4 (РО)'!#REF!</f>
        <v>#REF!</v>
      </c>
      <c r="AI15" s="222" t="e">
        <f>'2027.4 (РО)'!#REF!</f>
        <v>#REF!</v>
      </c>
      <c r="AJ15" s="214" t="e">
        <f>'2027.4 (РО)'!#REF!</f>
        <v>#REF!</v>
      </c>
      <c r="AK15" s="222" t="e">
        <f>'2027.4 (РО)'!#REF!</f>
        <v>#REF!</v>
      </c>
      <c r="AL15" s="222" t="e">
        <f>'2027.4 (РО)'!#REF!</f>
        <v>#REF!</v>
      </c>
      <c r="AM15" s="223" t="e">
        <f>'2027.4 (РО)'!#REF!</f>
        <v>#REF!</v>
      </c>
      <c r="AN15" s="223" t="e">
        <f>'2027.4 (РО)'!#REF!</f>
        <v>#REF!</v>
      </c>
      <c r="AO15" s="214" t="e">
        <f>'2027.4 (РО)'!#REF!</f>
        <v>#REF!</v>
      </c>
      <c r="AP15" s="223" t="e">
        <f>'2027.4 (РО)'!#REF!</f>
        <v>#REF!</v>
      </c>
      <c r="AQ15" s="214" t="e">
        <f>'2027.4 (РО)'!#REF!</f>
        <v>#REF!</v>
      </c>
      <c r="AR15" s="224" t="e">
        <f>'2027.4 (РО)'!#REF!</f>
        <v>#REF!</v>
      </c>
      <c r="AS15" s="222" t="e">
        <f>'2027.4 (РО)'!#REF!</f>
        <v>#REF!</v>
      </c>
      <c r="AT15" s="223" t="e">
        <f>'2027.4 (РО)'!#REF!</f>
        <v>#REF!</v>
      </c>
      <c r="AU15" s="223" t="e">
        <f>'2027.4 (РО)'!#REF!</f>
        <v>#REF!</v>
      </c>
      <c r="AV15" s="225" t="e">
        <f>'2027.4 (РО)'!#REF!</f>
        <v>#REF!</v>
      </c>
      <c r="AW15" s="214" t="e">
        <f>'2027.4 (РО)'!#REF!</f>
        <v>#REF!</v>
      </c>
      <c r="AX15" s="218" t="e">
        <f>'2027.4 (РО)'!#REF!</f>
        <v>#REF!</v>
      </c>
      <c r="AY15" s="223" t="e">
        <f>'2027.4 (РО)'!#REF!</f>
        <v>#REF!</v>
      </c>
      <c r="AZ15" s="226" t="e">
        <f>'2027.4 (РО)'!#REF!</f>
        <v>#REF!</v>
      </c>
      <c r="BA15" s="226" t="e">
        <f>'2027.4 (РО)'!#REF!</f>
        <v>#REF!</v>
      </c>
      <c r="BB15" s="226" t="e">
        <f>'2027.4 (РО)'!#REF!</f>
        <v>#REF!</v>
      </c>
      <c r="BC15" s="226" t="e">
        <f>'2027.4 (РО)'!#REF!</f>
        <v>#REF!</v>
      </c>
      <c r="BD15" s="226" t="e">
        <f>'2027.4 (РО)'!#REF!</f>
        <v>#REF!</v>
      </c>
      <c r="BE15" s="226" t="e">
        <f>'2027.4 (РО)'!#REF!</f>
        <v>#REF!</v>
      </c>
      <c r="BF15" s="226" t="e">
        <f>'2027.4 (РО)'!#REF!</f>
        <v>#REF!</v>
      </c>
      <c r="BG15" s="226" t="e">
        <f>'2027.4 (РО)'!#REF!</f>
        <v>#REF!</v>
      </c>
      <c r="BH15" s="226" t="e">
        <f>'2027.4 (РО)'!#REF!</f>
        <v>#REF!</v>
      </c>
      <c r="BI15" s="226" t="e">
        <f>'2027.4 (РО)'!#REF!</f>
        <v>#REF!</v>
      </c>
      <c r="BJ15" s="226" t="e">
        <f>'2027.4 (РО)'!#REF!</f>
        <v>#REF!</v>
      </c>
      <c r="BK15" s="226" t="e">
        <f>'2027.4 (РО)'!#REF!</f>
        <v>#REF!</v>
      </c>
      <c r="BL15" s="224" t="e">
        <f>'2027.4 (РО)'!#REF!</f>
        <v>#REF!</v>
      </c>
      <c r="BM15" s="226" t="e">
        <f>'2027.4 (РО)'!#REF!</f>
        <v>#REF!</v>
      </c>
      <c r="BN15" s="224" t="e">
        <f>'2027.4 (РО)'!#REF!</f>
        <v>#REF!</v>
      </c>
      <c r="BO15" s="226" t="e">
        <f>'2027.4 (РО)'!#REF!</f>
        <v>#REF!</v>
      </c>
      <c r="BP15" s="224" t="e">
        <f>'2027.4 (РО)'!#REF!</f>
        <v>#REF!</v>
      </c>
      <c r="BQ15" s="226" t="e">
        <f>'2027.4 (РО)'!#REF!</f>
        <v>#REF!</v>
      </c>
      <c r="BR15" s="224" t="e">
        <f>'2027.4 (РО)'!#REF!</f>
        <v>#REF!</v>
      </c>
      <c r="BS15" s="226" t="e">
        <f>'2027.4 (РО)'!#REF!</f>
        <v>#REF!</v>
      </c>
      <c r="BT15" s="224" t="e">
        <f>'2027.4 (РО)'!#REF!</f>
        <v>#REF!</v>
      </c>
      <c r="BU15" s="226" t="e">
        <f>'2027.4 (РО)'!#REF!</f>
        <v>#REF!</v>
      </c>
      <c r="BV15" s="224" t="e">
        <f>'2027.4 (РО)'!#REF!</f>
        <v>#REF!</v>
      </c>
      <c r="BW15" s="224" t="e">
        <f>'2027.4 (РО)'!#REF!</f>
        <v>#REF!</v>
      </c>
      <c r="BX15" s="226" t="e">
        <f>'2027.4 (РО)'!#REF!</f>
        <v>#REF!</v>
      </c>
      <c r="BY15" s="224" t="e">
        <f>'2027.4 (РО)'!#REF!</f>
        <v>#REF!</v>
      </c>
      <c r="BZ15" s="226" t="e">
        <f>'2027.4 (РО)'!#REF!</f>
        <v>#REF!</v>
      </c>
      <c r="CA15" s="227" t="e">
        <f>'2027.4 (РО)'!#REF!</f>
        <v>#REF!</v>
      </c>
      <c r="CB15" s="228" t="e">
        <f>'2027.4 (РО)'!#REF!</f>
        <v>#REF!</v>
      </c>
      <c r="CC15" s="31" t="e">
        <f>'2027.4 (РО)'!#REF!</f>
        <v>#REF!</v>
      </c>
      <c r="CD15" s="31" t="e">
        <f>'2027.4 (РО)'!#REF!</f>
        <v>#REF!</v>
      </c>
      <c r="CE15" s="30"/>
      <c r="CF15" s="30"/>
      <c r="CG15" s="30"/>
      <c r="CH15" s="31"/>
      <c r="CI15" s="30"/>
      <c r="CP15" s="75"/>
      <c r="CQ15" s="108"/>
      <c r="CR15" s="109"/>
      <c r="CS15" s="109"/>
      <c r="CU15" s="108"/>
      <c r="CV15" s="75"/>
      <c r="CW15" s="108"/>
      <c r="CY15" s="108"/>
    </row>
    <row r="16" spans="1:105 15993:16314" s="55" customFormat="1" ht="15.75" x14ac:dyDescent="0.25">
      <c r="A16" s="52" t="e">
        <f>'2027.4 (РО)'!#REF!</f>
        <v>#REF!</v>
      </c>
      <c r="B16" s="51" t="e">
        <f>'2027.4 (РО)'!#REF!</f>
        <v>#REF!</v>
      </c>
      <c r="C16" s="103">
        <v>5</v>
      </c>
      <c r="D16" s="64" t="s">
        <v>69</v>
      </c>
      <c r="E16" s="59" t="e">
        <f>'2027.4 (РО)'!#REF!</f>
        <v>#REF!</v>
      </c>
      <c r="F16" s="59" t="e">
        <f t="shared" si="1"/>
        <v>#REF!</v>
      </c>
      <c r="G16" s="59" t="e">
        <f t="shared" si="2"/>
        <v>#REF!</v>
      </c>
      <c r="H16" s="213" t="e">
        <f t="shared" si="0"/>
        <v>#REF!</v>
      </c>
      <c r="I16" s="50" t="e">
        <f t="shared" si="3"/>
        <v>#REF!</v>
      </c>
      <c r="J16" s="214" t="e">
        <f>'2027.4 (РО)'!#REF!</f>
        <v>#REF!</v>
      </c>
      <c r="K16" s="214" t="e">
        <f>'2027.4 (РО)'!#REF!</f>
        <v>#REF!</v>
      </c>
      <c r="L16" s="110" t="e">
        <f>'2027.4 (РО)'!#REF!</f>
        <v>#REF!</v>
      </c>
      <c r="M16" s="214" t="e">
        <f>'2027.4 (РО)'!#REF!</f>
        <v>#REF!</v>
      </c>
      <c r="N16" s="214" t="e">
        <f>'2027.4 (РО)'!#REF!</f>
        <v>#REF!</v>
      </c>
      <c r="O16" s="214" t="e">
        <f>'2027.4 (РО)'!#REF!</f>
        <v>#REF!</v>
      </c>
      <c r="P16" s="214" t="e">
        <f>'2027.4 (РО)'!#REF!</f>
        <v>#REF!</v>
      </c>
      <c r="Q16" s="223" t="e">
        <f>'2027.4 (РО)'!#REF!</f>
        <v>#REF!</v>
      </c>
      <c r="R16" s="214" t="e">
        <f>'2027.4 (РО)'!#REF!</f>
        <v>#REF!</v>
      </c>
      <c r="S16" s="223" t="e">
        <f>'2027.4 (РО)'!#REF!</f>
        <v>#REF!</v>
      </c>
      <c r="T16" s="214" t="e">
        <f>'2027.4 (РО)'!#REF!</f>
        <v>#REF!</v>
      </c>
      <c r="U16" s="223" t="e">
        <f>'2027.4 (РО)'!#REF!</f>
        <v>#REF!</v>
      </c>
      <c r="V16" s="214" t="e">
        <f>'2027.4 (РО)'!#REF!</f>
        <v>#REF!</v>
      </c>
      <c r="W16" s="223" t="e">
        <f>'2027.4 (РО)'!#REF!</f>
        <v>#REF!</v>
      </c>
      <c r="X16" s="214" t="e">
        <f>'2027.4 (РО)'!#REF!</f>
        <v>#REF!</v>
      </c>
      <c r="Y16" s="223" t="e">
        <f>'2027.4 (РО)'!#REF!</f>
        <v>#REF!</v>
      </c>
      <c r="Z16" s="214" t="e">
        <f>'2027.4 (РО)'!#REF!</f>
        <v>#REF!</v>
      </c>
      <c r="AA16" s="223" t="e">
        <f>'2027.4 (РО)'!#REF!</f>
        <v>#REF!</v>
      </c>
      <c r="AB16" s="214" t="e">
        <f>'2027.4 (РО)'!#REF!</f>
        <v>#REF!</v>
      </c>
      <c r="AC16" s="223" t="e">
        <f>'2027.4 (РО)'!#REF!</f>
        <v>#REF!</v>
      </c>
      <c r="AD16" s="214" t="e">
        <f>'2027.4 (РО)'!#REF!</f>
        <v>#REF!</v>
      </c>
      <c r="AE16" s="223" t="e">
        <f>'2027.4 (РО)'!#REF!</f>
        <v>#REF!</v>
      </c>
      <c r="AF16" s="214" t="e">
        <f>'2027.4 (РО)'!#REF!</f>
        <v>#REF!</v>
      </c>
      <c r="AG16" s="223" t="e">
        <f>'2027.4 (РО)'!#REF!</f>
        <v>#REF!</v>
      </c>
      <c r="AH16" s="214" t="e">
        <f>'2027.4 (РО)'!#REF!</f>
        <v>#REF!</v>
      </c>
      <c r="AI16" s="214" t="e">
        <f>'2027.4 (РО)'!#REF!</f>
        <v>#REF!</v>
      </c>
      <c r="AJ16" s="214" t="e">
        <f>'2027.4 (РО)'!#REF!</f>
        <v>#REF!</v>
      </c>
      <c r="AK16" s="214" t="e">
        <f>'2027.4 (РО)'!#REF!</f>
        <v>#REF!</v>
      </c>
      <c r="AL16" s="214" t="e">
        <f>'2027.4 (РО)'!#REF!</f>
        <v>#REF!</v>
      </c>
      <c r="AM16" s="223" t="e">
        <f>'2027.4 (РО)'!#REF!</f>
        <v>#REF!</v>
      </c>
      <c r="AN16" s="223" t="e">
        <f>'2027.4 (РО)'!#REF!</f>
        <v>#REF!</v>
      </c>
      <c r="AO16" s="214" t="e">
        <f>'2027.4 (РО)'!#REF!</f>
        <v>#REF!</v>
      </c>
      <c r="AP16" s="223" t="e">
        <f>'2027.4 (РО)'!#REF!</f>
        <v>#REF!</v>
      </c>
      <c r="AQ16" s="214" t="e">
        <f>'2027.4 (РО)'!#REF!</f>
        <v>#REF!</v>
      </c>
      <c r="AR16" s="224" t="e">
        <f>'2027.4 (РО)'!#REF!</f>
        <v>#REF!</v>
      </c>
      <c r="AS16" s="214" t="e">
        <f>'2027.4 (РО)'!#REF!</f>
        <v>#REF!</v>
      </c>
      <c r="AT16" s="223" t="e">
        <f>'2027.4 (РО)'!#REF!</f>
        <v>#REF!</v>
      </c>
      <c r="AU16" s="223" t="e">
        <f>'2027.4 (РО)'!#REF!</f>
        <v>#REF!</v>
      </c>
      <c r="AV16" s="214" t="e">
        <f>'2027.4 (РО)'!#REF!</f>
        <v>#REF!</v>
      </c>
      <c r="AW16" s="214" t="e">
        <f>'2027.4 (РО)'!#REF!</f>
        <v>#REF!</v>
      </c>
      <c r="AX16" s="218" t="e">
        <f>'2027.4 (РО)'!#REF!</f>
        <v>#REF!</v>
      </c>
      <c r="AY16" s="223" t="e">
        <f>'2027.4 (РО)'!#REF!</f>
        <v>#REF!</v>
      </c>
      <c r="AZ16" s="201" t="e">
        <f>'2027.4 (РО)'!#REF!</f>
        <v>#REF!</v>
      </c>
      <c r="BA16" s="201" t="e">
        <f>'2027.4 (РО)'!#REF!</f>
        <v>#REF!</v>
      </c>
      <c r="BB16" s="201" t="e">
        <f>'2027.4 (РО)'!#REF!</f>
        <v>#REF!</v>
      </c>
      <c r="BC16" s="201" t="e">
        <f>'2027.4 (РО)'!#REF!</f>
        <v>#REF!</v>
      </c>
      <c r="BD16" s="201" t="e">
        <f>'2027.4 (РО)'!#REF!</f>
        <v>#REF!</v>
      </c>
      <c r="BE16" s="201" t="e">
        <f>'2027.4 (РО)'!#REF!</f>
        <v>#REF!</v>
      </c>
      <c r="BF16" s="201" t="e">
        <f>'2027.4 (РО)'!#REF!</f>
        <v>#REF!</v>
      </c>
      <c r="BG16" s="201" t="e">
        <f>'2027.4 (РО)'!#REF!</f>
        <v>#REF!</v>
      </c>
      <c r="BH16" s="201" t="e">
        <f>'2027.4 (РО)'!#REF!</f>
        <v>#REF!</v>
      </c>
      <c r="BI16" s="201" t="e">
        <f>'2027.4 (РО)'!#REF!</f>
        <v>#REF!</v>
      </c>
      <c r="BJ16" s="201" t="e">
        <f>'2027.4 (РО)'!#REF!</f>
        <v>#REF!</v>
      </c>
      <c r="BK16" s="201" t="e">
        <f>'2027.4 (РО)'!#REF!</f>
        <v>#REF!</v>
      </c>
      <c r="BL16" s="205" t="e">
        <f>'2027.4 (РО)'!#REF!</f>
        <v>#REF!</v>
      </c>
      <c r="BM16" s="201" t="e">
        <f>'2027.4 (РО)'!#REF!</f>
        <v>#REF!</v>
      </c>
      <c r="BN16" s="205" t="e">
        <f>'2027.4 (РО)'!#REF!</f>
        <v>#REF!</v>
      </c>
      <c r="BO16" s="201" t="e">
        <f>'2027.4 (РО)'!#REF!</f>
        <v>#REF!</v>
      </c>
      <c r="BP16" s="205" t="e">
        <f>'2027.4 (РО)'!#REF!</f>
        <v>#REF!</v>
      </c>
      <c r="BQ16" s="201" t="e">
        <f>'2027.4 (РО)'!#REF!</f>
        <v>#REF!</v>
      </c>
      <c r="BR16" s="205" t="e">
        <f>'2027.4 (РО)'!#REF!</f>
        <v>#REF!</v>
      </c>
      <c r="BS16" s="201" t="e">
        <f>'2027.4 (РО)'!#REF!</f>
        <v>#REF!</v>
      </c>
      <c r="BT16" s="205" t="e">
        <f>'2027.4 (РО)'!#REF!</f>
        <v>#REF!</v>
      </c>
      <c r="BU16" s="201" t="e">
        <f>'2027.4 (РО)'!#REF!</f>
        <v>#REF!</v>
      </c>
      <c r="BV16" s="205" t="e">
        <f>'2027.4 (РО)'!#REF!</f>
        <v>#REF!</v>
      </c>
      <c r="BW16" s="205" t="e">
        <f>'2027.4 (РО)'!#REF!</f>
        <v>#REF!</v>
      </c>
      <c r="BX16" s="201" t="e">
        <f>'2027.4 (РО)'!#REF!</f>
        <v>#REF!</v>
      </c>
      <c r="BY16" s="205" t="e">
        <f>'2027.4 (РО)'!#REF!</f>
        <v>#REF!</v>
      </c>
      <c r="BZ16" s="201" t="e">
        <f>'2027.4 (РО)'!#REF!</f>
        <v>#REF!</v>
      </c>
      <c r="CA16" s="110" t="e">
        <f>'2027.4 (РО)'!#REF!</f>
        <v>#REF!</v>
      </c>
      <c r="CB16" s="107" t="e">
        <f>'2027.4 (РО)'!#REF!</f>
        <v>#REF!</v>
      </c>
      <c r="CC16" s="31" t="e">
        <f>'2027.4 (РО)'!#REF!</f>
        <v>#REF!</v>
      </c>
      <c r="CD16" s="31" t="e">
        <f>'2027.4 (РО)'!#REF!</f>
        <v>#REF!</v>
      </c>
      <c r="CE16" s="30"/>
      <c r="CF16" s="30"/>
      <c r="CG16" s="30"/>
      <c r="CH16" s="31"/>
      <c r="CI16" s="30"/>
      <c r="CJ16" s="30"/>
      <c r="CK16" s="30"/>
      <c r="CM16" s="30"/>
      <c r="CN16" s="30"/>
      <c r="CO16" s="30"/>
      <c r="CP16" s="54"/>
      <c r="CQ16" s="31"/>
      <c r="CR16" s="53"/>
      <c r="CS16" s="53"/>
      <c r="CT16" s="30"/>
      <c r="CU16" s="31"/>
      <c r="CV16" s="75"/>
      <c r="CW16" s="31"/>
      <c r="CX16" s="30"/>
      <c r="CY16" s="31"/>
      <c r="CZ16" s="30"/>
      <c r="DA16" s="30"/>
    </row>
    <row r="17" spans="1:105" s="55" customFormat="1" ht="15.75" x14ac:dyDescent="0.25">
      <c r="A17" s="52" t="e">
        <f>'2027.4 (РО)'!#REF!</f>
        <v>#REF!</v>
      </c>
      <c r="B17" s="51" t="e">
        <f>'2027.4 (РО)'!#REF!</f>
        <v>#REF!</v>
      </c>
      <c r="C17" s="103">
        <v>6</v>
      </c>
      <c r="D17" s="64" t="s">
        <v>68</v>
      </c>
      <c r="E17" s="59" t="e">
        <f>'2027.4 (РО)'!#REF!</f>
        <v>#REF!</v>
      </c>
      <c r="F17" s="59" t="e">
        <f t="shared" si="1"/>
        <v>#REF!</v>
      </c>
      <c r="G17" s="59" t="e">
        <f t="shared" si="2"/>
        <v>#REF!</v>
      </c>
      <c r="H17" s="213" t="e">
        <f t="shared" si="0"/>
        <v>#REF!</v>
      </c>
      <c r="I17" s="50" t="e">
        <f t="shared" si="3"/>
        <v>#REF!</v>
      </c>
      <c r="J17" s="214" t="e">
        <f>'2027.4 (РО)'!#REF!</f>
        <v>#REF!</v>
      </c>
      <c r="K17" s="214" t="e">
        <f>'2027.4 (РО)'!#REF!</f>
        <v>#REF!</v>
      </c>
      <c r="L17" s="110" t="e">
        <f>'2027.4 (РО)'!#REF!</f>
        <v>#REF!</v>
      </c>
      <c r="M17" s="214" t="e">
        <f>'2027.4 (РО)'!#REF!</f>
        <v>#REF!</v>
      </c>
      <c r="N17" s="214" t="e">
        <f>'2027.4 (РО)'!#REF!</f>
        <v>#REF!</v>
      </c>
      <c r="O17" s="214" t="e">
        <f>'2027.4 (РО)'!#REF!</f>
        <v>#REF!</v>
      </c>
      <c r="P17" s="214" t="e">
        <f>'2027.4 (РО)'!#REF!</f>
        <v>#REF!</v>
      </c>
      <c r="Q17" s="223" t="e">
        <f>'2027.4 (РО)'!#REF!</f>
        <v>#REF!</v>
      </c>
      <c r="R17" s="214" t="e">
        <f>'2027.4 (РО)'!#REF!</f>
        <v>#REF!</v>
      </c>
      <c r="S17" s="223" t="e">
        <f>'2027.4 (РО)'!#REF!</f>
        <v>#REF!</v>
      </c>
      <c r="T17" s="214" t="e">
        <f>'2027.4 (РО)'!#REF!</f>
        <v>#REF!</v>
      </c>
      <c r="U17" s="223" t="e">
        <f>'2027.4 (РО)'!#REF!</f>
        <v>#REF!</v>
      </c>
      <c r="V17" s="214" t="e">
        <f>'2027.4 (РО)'!#REF!</f>
        <v>#REF!</v>
      </c>
      <c r="W17" s="223" t="e">
        <f>'2027.4 (РО)'!#REF!</f>
        <v>#REF!</v>
      </c>
      <c r="X17" s="214" t="e">
        <f>'2027.4 (РО)'!#REF!</f>
        <v>#REF!</v>
      </c>
      <c r="Y17" s="223" t="e">
        <f>'2027.4 (РО)'!#REF!</f>
        <v>#REF!</v>
      </c>
      <c r="Z17" s="214" t="e">
        <f>'2027.4 (РО)'!#REF!</f>
        <v>#REF!</v>
      </c>
      <c r="AA17" s="223" t="e">
        <f>'2027.4 (РО)'!#REF!</f>
        <v>#REF!</v>
      </c>
      <c r="AB17" s="214" t="e">
        <f>'2027.4 (РО)'!#REF!</f>
        <v>#REF!</v>
      </c>
      <c r="AC17" s="223" t="e">
        <f>'2027.4 (РО)'!#REF!</f>
        <v>#REF!</v>
      </c>
      <c r="AD17" s="214" t="e">
        <f>'2027.4 (РО)'!#REF!</f>
        <v>#REF!</v>
      </c>
      <c r="AE17" s="223" t="e">
        <f>'2027.4 (РО)'!#REF!</f>
        <v>#REF!</v>
      </c>
      <c r="AF17" s="214" t="e">
        <f>'2027.4 (РО)'!#REF!</f>
        <v>#REF!</v>
      </c>
      <c r="AG17" s="223" t="e">
        <f>'2027.4 (РО)'!#REF!</f>
        <v>#REF!</v>
      </c>
      <c r="AH17" s="214" t="e">
        <f>'2027.4 (РО)'!#REF!</f>
        <v>#REF!</v>
      </c>
      <c r="AI17" s="217" t="e">
        <f>'2027.4 (РО)'!#REF!</f>
        <v>#REF!</v>
      </c>
      <c r="AJ17" s="214" t="e">
        <f>'2027.4 (РО)'!#REF!</f>
        <v>#REF!</v>
      </c>
      <c r="AK17" s="84" t="e">
        <f>'2027.4 (РО)'!#REF!</f>
        <v>#REF!</v>
      </c>
      <c r="AL17" s="205" t="e">
        <f>'2027.4 (РО)'!#REF!</f>
        <v>#REF!</v>
      </c>
      <c r="AM17" s="223" t="e">
        <f>'2027.4 (РО)'!#REF!</f>
        <v>#REF!</v>
      </c>
      <c r="AN17" s="223" t="e">
        <f>'2027.4 (РО)'!#REF!</f>
        <v>#REF!</v>
      </c>
      <c r="AO17" s="214" t="e">
        <f>'2027.4 (РО)'!#REF!</f>
        <v>#REF!</v>
      </c>
      <c r="AP17" s="223" t="e">
        <f>'2027.4 (РО)'!#REF!</f>
        <v>#REF!</v>
      </c>
      <c r="AQ17" s="214" t="e">
        <f>'2027.4 (РО)'!#REF!</f>
        <v>#REF!</v>
      </c>
      <c r="AR17" s="205" t="e">
        <f>'2027.4 (РО)'!#REF!</f>
        <v>#REF!</v>
      </c>
      <c r="AS17" s="217" t="e">
        <f>'2027.4 (РО)'!#REF!</f>
        <v>#REF!</v>
      </c>
      <c r="AT17" s="223" t="e">
        <f>'2027.4 (РО)'!#REF!</f>
        <v>#REF!</v>
      </c>
      <c r="AU17" s="223" t="e">
        <f>'2027.4 (РО)'!#REF!</f>
        <v>#REF!</v>
      </c>
      <c r="AV17" s="198" t="e">
        <f>'2027.4 (РО)'!#REF!</f>
        <v>#REF!</v>
      </c>
      <c r="AW17" s="214" t="e">
        <f>'2027.4 (РО)'!#REF!</f>
        <v>#REF!</v>
      </c>
      <c r="AX17" s="218" t="e">
        <f>'2027.4 (РО)'!#REF!</f>
        <v>#REF!</v>
      </c>
      <c r="AY17" s="223" t="e">
        <f>'2027.4 (РО)'!#REF!</f>
        <v>#REF!</v>
      </c>
      <c r="AZ17" s="201" t="e">
        <f>'2027.4 (РО)'!#REF!</f>
        <v>#REF!</v>
      </c>
      <c r="BA17" s="201" t="e">
        <f>'2027.4 (РО)'!#REF!</f>
        <v>#REF!</v>
      </c>
      <c r="BB17" s="201" t="e">
        <f>'2027.4 (РО)'!#REF!</f>
        <v>#REF!</v>
      </c>
      <c r="BC17" s="201" t="e">
        <f>'2027.4 (РО)'!#REF!</f>
        <v>#REF!</v>
      </c>
      <c r="BD17" s="201" t="e">
        <f>'2027.4 (РО)'!#REF!</f>
        <v>#REF!</v>
      </c>
      <c r="BE17" s="201" t="e">
        <f>'2027.4 (РО)'!#REF!</f>
        <v>#REF!</v>
      </c>
      <c r="BF17" s="201" t="e">
        <f>'2027.4 (РО)'!#REF!</f>
        <v>#REF!</v>
      </c>
      <c r="BG17" s="201" t="e">
        <f>'2027.4 (РО)'!#REF!</f>
        <v>#REF!</v>
      </c>
      <c r="BH17" s="201" t="e">
        <f>'2027.4 (РО)'!#REF!</f>
        <v>#REF!</v>
      </c>
      <c r="BI17" s="201" t="e">
        <f>'2027.4 (РО)'!#REF!</f>
        <v>#REF!</v>
      </c>
      <c r="BJ17" s="201" t="e">
        <f>'2027.4 (РО)'!#REF!</f>
        <v>#REF!</v>
      </c>
      <c r="BK17" s="201" t="e">
        <f>'2027.4 (РО)'!#REF!</f>
        <v>#REF!</v>
      </c>
      <c r="BL17" s="205" t="e">
        <f>'2027.4 (РО)'!#REF!</f>
        <v>#REF!</v>
      </c>
      <c r="BM17" s="201" t="e">
        <f>'2027.4 (РО)'!#REF!</f>
        <v>#REF!</v>
      </c>
      <c r="BN17" s="205" t="e">
        <f>'2027.4 (РО)'!#REF!</f>
        <v>#REF!</v>
      </c>
      <c r="BO17" s="201" t="e">
        <f>'2027.4 (РО)'!#REF!</f>
        <v>#REF!</v>
      </c>
      <c r="BP17" s="205" t="e">
        <f>'2027.4 (РО)'!#REF!</f>
        <v>#REF!</v>
      </c>
      <c r="BQ17" s="201" t="e">
        <f>'2027.4 (РО)'!#REF!</f>
        <v>#REF!</v>
      </c>
      <c r="BR17" s="205" t="e">
        <f>'2027.4 (РО)'!#REF!</f>
        <v>#REF!</v>
      </c>
      <c r="BS17" s="201" t="e">
        <f>'2027.4 (РО)'!#REF!</f>
        <v>#REF!</v>
      </c>
      <c r="BT17" s="205" t="e">
        <f>'2027.4 (РО)'!#REF!</f>
        <v>#REF!</v>
      </c>
      <c r="BU17" s="201" t="e">
        <f>'2027.4 (РО)'!#REF!</f>
        <v>#REF!</v>
      </c>
      <c r="BV17" s="205" t="e">
        <f>'2027.4 (РО)'!#REF!</f>
        <v>#REF!</v>
      </c>
      <c r="BW17" s="205" t="e">
        <f>'2027.4 (РО)'!#REF!</f>
        <v>#REF!</v>
      </c>
      <c r="BX17" s="201" t="e">
        <f>'2027.4 (РО)'!#REF!</f>
        <v>#REF!</v>
      </c>
      <c r="BY17" s="205" t="e">
        <f>'2027.4 (РО)'!#REF!</f>
        <v>#REF!</v>
      </c>
      <c r="BZ17" s="201" t="e">
        <f>'2027.4 (РО)'!#REF!</f>
        <v>#REF!</v>
      </c>
      <c r="CA17" s="110" t="e">
        <f>'2027.4 (РО)'!#REF!</f>
        <v>#REF!</v>
      </c>
      <c r="CB17" s="107" t="e">
        <f>'2027.4 (РО)'!#REF!</f>
        <v>#REF!</v>
      </c>
      <c r="CC17" s="31" t="e">
        <f>'2027.4 (РО)'!#REF!</f>
        <v>#REF!</v>
      </c>
      <c r="CD17" s="31" t="e">
        <f>'2027.4 (РО)'!#REF!</f>
        <v>#REF!</v>
      </c>
      <c r="CE17" s="30"/>
      <c r="CF17" s="30"/>
      <c r="CG17" s="30"/>
      <c r="CH17" s="31"/>
      <c r="CI17" s="30"/>
      <c r="CJ17" s="30"/>
      <c r="CK17" s="30"/>
      <c r="CM17" s="30"/>
      <c r="CN17" s="30"/>
      <c r="CO17" s="30"/>
      <c r="CP17" s="54"/>
      <c r="CQ17" s="31"/>
      <c r="CR17" s="53"/>
      <c r="CS17" s="53"/>
      <c r="CT17" s="30"/>
      <c r="CU17" s="31"/>
      <c r="CV17" s="75"/>
      <c r="CW17" s="31"/>
      <c r="CX17" s="30"/>
      <c r="CY17" s="31"/>
      <c r="CZ17" s="30"/>
      <c r="DA17" s="30"/>
    </row>
    <row r="18" spans="1:105" s="55" customFormat="1" ht="15.75" x14ac:dyDescent="0.25">
      <c r="A18" s="52" t="e">
        <f>'2027.4 (РО)'!#REF!</f>
        <v>#REF!</v>
      </c>
      <c r="B18" s="51" t="e">
        <f>'2027.4 (РО)'!#REF!</f>
        <v>#REF!</v>
      </c>
      <c r="C18" s="103">
        <v>7</v>
      </c>
      <c r="D18" s="64" t="s">
        <v>67</v>
      </c>
      <c r="E18" s="59" t="e">
        <f>'2027.4 (РО)'!#REF!</f>
        <v>#REF!</v>
      </c>
      <c r="F18" s="59" t="e">
        <f t="shared" si="1"/>
        <v>#REF!</v>
      </c>
      <c r="G18" s="59" t="e">
        <f t="shared" si="2"/>
        <v>#REF!</v>
      </c>
      <c r="H18" s="213" t="e">
        <f t="shared" si="0"/>
        <v>#REF!</v>
      </c>
      <c r="I18" s="50" t="e">
        <f t="shared" si="3"/>
        <v>#REF!</v>
      </c>
      <c r="J18" s="229" t="e">
        <f>'2027.4 (РО)'!#REF!</f>
        <v>#REF!</v>
      </c>
      <c r="K18" s="229" t="e">
        <f>'2027.4 (РО)'!#REF!</f>
        <v>#REF!</v>
      </c>
      <c r="L18" s="110" t="e">
        <f>'2027.4 (РО)'!#REF!</f>
        <v>#REF!</v>
      </c>
      <c r="M18" s="229" t="e">
        <f>'2027.4 (РО)'!#REF!</f>
        <v>#REF!</v>
      </c>
      <c r="N18" s="229" t="e">
        <f>'2027.4 (РО)'!#REF!</f>
        <v>#REF!</v>
      </c>
      <c r="O18" s="229" t="e">
        <f>'2027.4 (РО)'!#REF!</f>
        <v>#REF!</v>
      </c>
      <c r="P18" s="229" t="e">
        <f>'2027.4 (РО)'!#REF!</f>
        <v>#REF!</v>
      </c>
      <c r="Q18" s="223" t="e">
        <f>'2027.4 (РО)'!#REF!</f>
        <v>#REF!</v>
      </c>
      <c r="R18" s="229" t="e">
        <f>'2027.4 (РО)'!#REF!</f>
        <v>#REF!</v>
      </c>
      <c r="S18" s="223" t="e">
        <f>'2027.4 (РО)'!#REF!</f>
        <v>#REF!</v>
      </c>
      <c r="T18" s="214" t="e">
        <f>'2027.4 (РО)'!#REF!</f>
        <v>#REF!</v>
      </c>
      <c r="U18" s="223" t="e">
        <f>'2027.4 (РО)'!#REF!</f>
        <v>#REF!</v>
      </c>
      <c r="V18" s="214" t="e">
        <f>'2027.4 (РО)'!#REF!</f>
        <v>#REF!</v>
      </c>
      <c r="W18" s="223" t="e">
        <f>'2027.4 (РО)'!#REF!</f>
        <v>#REF!</v>
      </c>
      <c r="X18" s="214" t="e">
        <f>'2027.4 (РО)'!#REF!</f>
        <v>#REF!</v>
      </c>
      <c r="Y18" s="223" t="e">
        <f>'2027.4 (РО)'!#REF!</f>
        <v>#REF!</v>
      </c>
      <c r="Z18" s="214" t="e">
        <f>'2027.4 (РО)'!#REF!</f>
        <v>#REF!</v>
      </c>
      <c r="AA18" s="223" t="e">
        <f>'2027.4 (РО)'!#REF!</f>
        <v>#REF!</v>
      </c>
      <c r="AB18" s="214" t="e">
        <f>'2027.4 (РО)'!#REF!</f>
        <v>#REF!</v>
      </c>
      <c r="AC18" s="223" t="e">
        <f>'2027.4 (РО)'!#REF!</f>
        <v>#REF!</v>
      </c>
      <c r="AD18" s="214" t="e">
        <f>'2027.4 (РО)'!#REF!</f>
        <v>#REF!</v>
      </c>
      <c r="AE18" s="223" t="e">
        <f>'2027.4 (РО)'!#REF!</f>
        <v>#REF!</v>
      </c>
      <c r="AF18" s="214" t="e">
        <f>'2027.4 (РО)'!#REF!</f>
        <v>#REF!</v>
      </c>
      <c r="AG18" s="223" t="e">
        <f>'2027.4 (РО)'!#REF!</f>
        <v>#REF!</v>
      </c>
      <c r="AH18" s="214" t="e">
        <f>'2027.4 (РО)'!#REF!</f>
        <v>#REF!</v>
      </c>
      <c r="AI18" s="217" t="e">
        <f>'2027.4 (РО)'!#REF!</f>
        <v>#REF!</v>
      </c>
      <c r="AJ18" s="214" t="e">
        <f>'2027.4 (РО)'!#REF!</f>
        <v>#REF!</v>
      </c>
      <c r="AK18" s="84" t="e">
        <f>'2027.4 (РО)'!#REF!</f>
        <v>#REF!</v>
      </c>
      <c r="AL18" s="205" t="e">
        <f>'2027.4 (РО)'!#REF!</f>
        <v>#REF!</v>
      </c>
      <c r="AM18" s="223" t="e">
        <f>'2027.4 (РО)'!#REF!</f>
        <v>#REF!</v>
      </c>
      <c r="AN18" s="223" t="e">
        <f>'2027.4 (РО)'!#REF!</f>
        <v>#REF!</v>
      </c>
      <c r="AO18" s="214" t="e">
        <f>'2027.4 (РО)'!#REF!</f>
        <v>#REF!</v>
      </c>
      <c r="AP18" s="223" t="e">
        <f>'2027.4 (РО)'!#REF!</f>
        <v>#REF!</v>
      </c>
      <c r="AQ18" s="214" t="e">
        <f>'2027.4 (РО)'!#REF!</f>
        <v>#REF!</v>
      </c>
      <c r="AR18" s="205" t="e">
        <f>'2027.4 (РО)'!#REF!</f>
        <v>#REF!</v>
      </c>
      <c r="AS18" s="217" t="e">
        <f>'2027.4 (РО)'!#REF!</f>
        <v>#REF!</v>
      </c>
      <c r="AT18" s="223" t="e">
        <f>'2027.4 (РО)'!#REF!</f>
        <v>#REF!</v>
      </c>
      <c r="AU18" s="223" t="e">
        <f>'2027.4 (РО)'!#REF!</f>
        <v>#REF!</v>
      </c>
      <c r="AV18" s="198" t="e">
        <f>'2027.4 (РО)'!#REF!</f>
        <v>#REF!</v>
      </c>
      <c r="AW18" s="214" t="e">
        <f>'2027.4 (РО)'!#REF!</f>
        <v>#REF!</v>
      </c>
      <c r="AX18" s="218" t="e">
        <f>'2027.4 (РО)'!#REF!</f>
        <v>#REF!</v>
      </c>
      <c r="AY18" s="223" t="e">
        <f>'2027.4 (РО)'!#REF!</f>
        <v>#REF!</v>
      </c>
      <c r="AZ18" s="201" t="e">
        <f>'2027.4 (РО)'!#REF!</f>
        <v>#REF!</v>
      </c>
      <c r="BA18" s="201" t="e">
        <f>'2027.4 (РО)'!#REF!</f>
        <v>#REF!</v>
      </c>
      <c r="BB18" s="201" t="e">
        <f>'2027.4 (РО)'!#REF!</f>
        <v>#REF!</v>
      </c>
      <c r="BC18" s="201" t="e">
        <f>'2027.4 (РО)'!#REF!</f>
        <v>#REF!</v>
      </c>
      <c r="BD18" s="201" t="e">
        <f>'2027.4 (РО)'!#REF!</f>
        <v>#REF!</v>
      </c>
      <c r="BE18" s="201" t="e">
        <f>'2027.4 (РО)'!#REF!</f>
        <v>#REF!</v>
      </c>
      <c r="BF18" s="201" t="e">
        <f>'2027.4 (РО)'!#REF!</f>
        <v>#REF!</v>
      </c>
      <c r="BG18" s="201" t="e">
        <f>'2027.4 (РО)'!#REF!</f>
        <v>#REF!</v>
      </c>
      <c r="BH18" s="201" t="e">
        <f>'2027.4 (РО)'!#REF!</f>
        <v>#REF!</v>
      </c>
      <c r="BI18" s="201" t="e">
        <f>'2027.4 (РО)'!#REF!</f>
        <v>#REF!</v>
      </c>
      <c r="BJ18" s="201" t="e">
        <f>'2027.4 (РО)'!#REF!</f>
        <v>#REF!</v>
      </c>
      <c r="BK18" s="201" t="e">
        <f>'2027.4 (РО)'!#REF!</f>
        <v>#REF!</v>
      </c>
      <c r="BL18" s="205" t="e">
        <f>'2027.4 (РО)'!#REF!</f>
        <v>#REF!</v>
      </c>
      <c r="BM18" s="201" t="e">
        <f>'2027.4 (РО)'!#REF!</f>
        <v>#REF!</v>
      </c>
      <c r="BN18" s="205" t="e">
        <f>'2027.4 (РО)'!#REF!</f>
        <v>#REF!</v>
      </c>
      <c r="BO18" s="201" t="e">
        <f>'2027.4 (РО)'!#REF!</f>
        <v>#REF!</v>
      </c>
      <c r="BP18" s="205" t="e">
        <f>'2027.4 (РО)'!#REF!</f>
        <v>#REF!</v>
      </c>
      <c r="BQ18" s="201" t="e">
        <f>'2027.4 (РО)'!#REF!</f>
        <v>#REF!</v>
      </c>
      <c r="BR18" s="205" t="e">
        <f>'2027.4 (РО)'!#REF!</f>
        <v>#REF!</v>
      </c>
      <c r="BS18" s="201" t="e">
        <f>'2027.4 (РО)'!#REF!</f>
        <v>#REF!</v>
      </c>
      <c r="BT18" s="205" t="e">
        <f>'2027.4 (РО)'!#REF!</f>
        <v>#REF!</v>
      </c>
      <c r="BU18" s="201" t="e">
        <f>'2027.4 (РО)'!#REF!</f>
        <v>#REF!</v>
      </c>
      <c r="BV18" s="205" t="e">
        <f>'2027.4 (РО)'!#REF!</f>
        <v>#REF!</v>
      </c>
      <c r="BW18" s="205" t="e">
        <f>'2027.4 (РО)'!#REF!</f>
        <v>#REF!</v>
      </c>
      <c r="BX18" s="201" t="e">
        <f>'2027.4 (РО)'!#REF!</f>
        <v>#REF!</v>
      </c>
      <c r="BY18" s="205" t="e">
        <f>'2027.4 (РО)'!#REF!</f>
        <v>#REF!</v>
      </c>
      <c r="BZ18" s="201" t="e">
        <f>'2027.4 (РО)'!#REF!</f>
        <v>#REF!</v>
      </c>
      <c r="CA18" s="110" t="e">
        <f>'2027.4 (РО)'!#REF!</f>
        <v>#REF!</v>
      </c>
      <c r="CB18" s="107" t="e">
        <f>'2027.4 (РО)'!#REF!</f>
        <v>#REF!</v>
      </c>
      <c r="CC18" s="31" t="e">
        <f>'2027.4 (РО)'!#REF!</f>
        <v>#REF!</v>
      </c>
      <c r="CD18" s="31" t="e">
        <f>'2027.4 (РО)'!#REF!</f>
        <v>#REF!</v>
      </c>
      <c r="CE18" s="30"/>
      <c r="CF18" s="30"/>
      <c r="CG18" s="30"/>
      <c r="CH18" s="31"/>
      <c r="CI18" s="30"/>
      <c r="CJ18" s="30"/>
      <c r="CK18" s="30"/>
      <c r="CM18" s="30"/>
      <c r="CN18" s="30"/>
      <c r="CO18" s="30"/>
      <c r="CP18" s="54"/>
      <c r="CQ18" s="31"/>
      <c r="CR18" s="53"/>
      <c r="CS18" s="53"/>
      <c r="CT18" s="30"/>
      <c r="CU18" s="31"/>
      <c r="CV18" s="75"/>
      <c r="CW18" s="31"/>
      <c r="CX18" s="30"/>
      <c r="CY18" s="31"/>
      <c r="CZ18" s="30"/>
      <c r="DA18" s="30"/>
    </row>
    <row r="19" spans="1:105" s="55" customFormat="1" ht="15.75" x14ac:dyDescent="0.25">
      <c r="A19" s="52" t="e">
        <f>'2027.4 (РО)'!#REF!</f>
        <v>#REF!</v>
      </c>
      <c r="B19" s="51" t="e">
        <f>'2027.4 (РО)'!#REF!</f>
        <v>#REF!</v>
      </c>
      <c r="C19" s="103">
        <v>8</v>
      </c>
      <c r="D19" s="64" t="s">
        <v>66</v>
      </c>
      <c r="E19" s="59" t="e">
        <f>'2027.4 (РО)'!#REF!</f>
        <v>#REF!</v>
      </c>
      <c r="F19" s="59" t="e">
        <f t="shared" si="1"/>
        <v>#REF!</v>
      </c>
      <c r="G19" s="59" t="e">
        <f t="shared" si="2"/>
        <v>#REF!</v>
      </c>
      <c r="H19" s="213" t="e">
        <f t="shared" si="0"/>
        <v>#REF!</v>
      </c>
      <c r="I19" s="50" t="e">
        <f t="shared" si="3"/>
        <v>#REF!</v>
      </c>
      <c r="J19" s="214" t="e">
        <f>'2027.4 (РО)'!#REF!</f>
        <v>#REF!</v>
      </c>
      <c r="K19" s="214" t="e">
        <f>'2027.4 (РО)'!#REF!</f>
        <v>#REF!</v>
      </c>
      <c r="L19" s="110" t="e">
        <f>'2027.4 (РО)'!#REF!</f>
        <v>#REF!</v>
      </c>
      <c r="M19" s="214" t="e">
        <f>'2027.4 (РО)'!#REF!</f>
        <v>#REF!</v>
      </c>
      <c r="N19" s="214" t="e">
        <f>'2027.4 (РО)'!#REF!</f>
        <v>#REF!</v>
      </c>
      <c r="O19" s="214" t="e">
        <f>'2027.4 (РО)'!#REF!</f>
        <v>#REF!</v>
      </c>
      <c r="P19" s="214" t="e">
        <f>'2027.4 (РО)'!#REF!</f>
        <v>#REF!</v>
      </c>
      <c r="Q19" s="223" t="e">
        <f>'2027.4 (РО)'!#REF!</f>
        <v>#REF!</v>
      </c>
      <c r="R19" s="214" t="e">
        <f>'2027.4 (РО)'!#REF!</f>
        <v>#REF!</v>
      </c>
      <c r="S19" s="223" t="e">
        <f>'2027.4 (РО)'!#REF!</f>
        <v>#REF!</v>
      </c>
      <c r="T19" s="214" t="e">
        <f>'2027.4 (РО)'!#REF!</f>
        <v>#REF!</v>
      </c>
      <c r="U19" s="223" t="e">
        <f>'2027.4 (РО)'!#REF!</f>
        <v>#REF!</v>
      </c>
      <c r="V19" s="214" t="e">
        <f>'2027.4 (РО)'!#REF!</f>
        <v>#REF!</v>
      </c>
      <c r="W19" s="223" t="e">
        <f>'2027.4 (РО)'!#REF!</f>
        <v>#REF!</v>
      </c>
      <c r="X19" s="214" t="e">
        <f>'2027.4 (РО)'!#REF!</f>
        <v>#REF!</v>
      </c>
      <c r="Y19" s="223" t="e">
        <f>'2027.4 (РО)'!#REF!</f>
        <v>#REF!</v>
      </c>
      <c r="Z19" s="214" t="e">
        <f>'2027.4 (РО)'!#REF!</f>
        <v>#REF!</v>
      </c>
      <c r="AA19" s="223" t="e">
        <f>'2027.4 (РО)'!#REF!</f>
        <v>#REF!</v>
      </c>
      <c r="AB19" s="214" t="e">
        <f>'2027.4 (РО)'!#REF!</f>
        <v>#REF!</v>
      </c>
      <c r="AC19" s="223" t="e">
        <f>'2027.4 (РО)'!#REF!</f>
        <v>#REF!</v>
      </c>
      <c r="AD19" s="214" t="e">
        <f>'2027.4 (РО)'!#REF!</f>
        <v>#REF!</v>
      </c>
      <c r="AE19" s="223" t="e">
        <f>'2027.4 (РО)'!#REF!</f>
        <v>#REF!</v>
      </c>
      <c r="AF19" s="214" t="e">
        <f>'2027.4 (РО)'!#REF!</f>
        <v>#REF!</v>
      </c>
      <c r="AG19" s="223" t="e">
        <f>'2027.4 (РО)'!#REF!</f>
        <v>#REF!</v>
      </c>
      <c r="AH19" s="214" t="e">
        <f>'2027.4 (РО)'!#REF!</f>
        <v>#REF!</v>
      </c>
      <c r="AI19" s="214" t="e">
        <f>'2027.4 (РО)'!#REF!</f>
        <v>#REF!</v>
      </c>
      <c r="AJ19" s="214" t="e">
        <f>'2027.4 (РО)'!#REF!</f>
        <v>#REF!</v>
      </c>
      <c r="AK19" s="214" t="e">
        <f>'2027.4 (РО)'!#REF!</f>
        <v>#REF!</v>
      </c>
      <c r="AL19" s="214" t="e">
        <f>'2027.4 (РО)'!#REF!</f>
        <v>#REF!</v>
      </c>
      <c r="AM19" s="223" t="e">
        <f>'2027.4 (РО)'!#REF!</f>
        <v>#REF!</v>
      </c>
      <c r="AN19" s="223" t="e">
        <f>'2027.4 (РО)'!#REF!</f>
        <v>#REF!</v>
      </c>
      <c r="AO19" s="214" t="e">
        <f>'2027.4 (РО)'!#REF!</f>
        <v>#REF!</v>
      </c>
      <c r="AP19" s="223" t="e">
        <f>'2027.4 (РО)'!#REF!</f>
        <v>#REF!</v>
      </c>
      <c r="AQ19" s="214" t="e">
        <f>'2027.4 (РО)'!#REF!</f>
        <v>#REF!</v>
      </c>
      <c r="AR19" s="224" t="e">
        <f>'2027.4 (РО)'!#REF!</f>
        <v>#REF!</v>
      </c>
      <c r="AS19" s="214" t="e">
        <f>'2027.4 (РО)'!#REF!</f>
        <v>#REF!</v>
      </c>
      <c r="AT19" s="223" t="e">
        <f>'2027.4 (РО)'!#REF!</f>
        <v>#REF!</v>
      </c>
      <c r="AU19" s="223" t="e">
        <f>'2027.4 (РО)'!#REF!</f>
        <v>#REF!</v>
      </c>
      <c r="AV19" s="214" t="e">
        <f>'2027.4 (РО)'!#REF!</f>
        <v>#REF!</v>
      </c>
      <c r="AW19" s="214" t="e">
        <f>'2027.4 (РО)'!#REF!</f>
        <v>#REF!</v>
      </c>
      <c r="AX19" s="218" t="e">
        <f>'2027.4 (РО)'!#REF!</f>
        <v>#REF!</v>
      </c>
      <c r="AY19" s="223" t="e">
        <f>'2027.4 (РО)'!#REF!</f>
        <v>#REF!</v>
      </c>
      <c r="AZ19" s="201" t="e">
        <f>'2027.4 (РО)'!#REF!</f>
        <v>#REF!</v>
      </c>
      <c r="BA19" s="201" t="e">
        <f>'2027.4 (РО)'!#REF!</f>
        <v>#REF!</v>
      </c>
      <c r="BB19" s="201" t="e">
        <f>'2027.4 (РО)'!#REF!</f>
        <v>#REF!</v>
      </c>
      <c r="BC19" s="201" t="e">
        <f>'2027.4 (РО)'!#REF!</f>
        <v>#REF!</v>
      </c>
      <c r="BD19" s="201" t="e">
        <f>'2027.4 (РО)'!#REF!</f>
        <v>#REF!</v>
      </c>
      <c r="BE19" s="201" t="e">
        <f>'2027.4 (РО)'!#REF!</f>
        <v>#REF!</v>
      </c>
      <c r="BF19" s="201" t="e">
        <f>'2027.4 (РО)'!#REF!</f>
        <v>#REF!</v>
      </c>
      <c r="BG19" s="201" t="e">
        <f>'2027.4 (РО)'!#REF!</f>
        <v>#REF!</v>
      </c>
      <c r="BH19" s="201" t="e">
        <f>'2027.4 (РО)'!#REF!</f>
        <v>#REF!</v>
      </c>
      <c r="BI19" s="201" t="e">
        <f>'2027.4 (РО)'!#REF!</f>
        <v>#REF!</v>
      </c>
      <c r="BJ19" s="201" t="e">
        <f>'2027.4 (РО)'!#REF!</f>
        <v>#REF!</v>
      </c>
      <c r="BK19" s="201" t="e">
        <f>'2027.4 (РО)'!#REF!</f>
        <v>#REF!</v>
      </c>
      <c r="BL19" s="205" t="e">
        <f>'2027.4 (РО)'!#REF!</f>
        <v>#REF!</v>
      </c>
      <c r="BM19" s="201" t="e">
        <f>'2027.4 (РО)'!#REF!</f>
        <v>#REF!</v>
      </c>
      <c r="BN19" s="205" t="e">
        <f>'2027.4 (РО)'!#REF!</f>
        <v>#REF!</v>
      </c>
      <c r="BO19" s="201" t="e">
        <f>'2027.4 (РО)'!#REF!</f>
        <v>#REF!</v>
      </c>
      <c r="BP19" s="205" t="e">
        <f>'2027.4 (РО)'!#REF!</f>
        <v>#REF!</v>
      </c>
      <c r="BQ19" s="201" t="e">
        <f>'2027.4 (РО)'!#REF!</f>
        <v>#REF!</v>
      </c>
      <c r="BR19" s="205" t="e">
        <f>'2027.4 (РО)'!#REF!</f>
        <v>#REF!</v>
      </c>
      <c r="BS19" s="201" t="e">
        <f>'2027.4 (РО)'!#REF!</f>
        <v>#REF!</v>
      </c>
      <c r="BT19" s="205" t="e">
        <f>'2027.4 (РО)'!#REF!</f>
        <v>#REF!</v>
      </c>
      <c r="BU19" s="201" t="e">
        <f>'2027.4 (РО)'!#REF!</f>
        <v>#REF!</v>
      </c>
      <c r="BV19" s="205" t="e">
        <f>'2027.4 (РО)'!#REF!</f>
        <v>#REF!</v>
      </c>
      <c r="BW19" s="205" t="e">
        <f>'2027.4 (РО)'!#REF!</f>
        <v>#REF!</v>
      </c>
      <c r="BX19" s="201" t="e">
        <f>'2027.4 (РО)'!#REF!</f>
        <v>#REF!</v>
      </c>
      <c r="BY19" s="205" t="e">
        <f>'2027.4 (РО)'!#REF!</f>
        <v>#REF!</v>
      </c>
      <c r="BZ19" s="201" t="e">
        <f>'2027.4 (РО)'!#REF!</f>
        <v>#REF!</v>
      </c>
      <c r="CA19" s="110" t="e">
        <f>'2027.4 (РО)'!#REF!</f>
        <v>#REF!</v>
      </c>
      <c r="CB19" s="107" t="e">
        <f>'2027.4 (РО)'!#REF!</f>
        <v>#REF!</v>
      </c>
      <c r="CC19" s="31" t="e">
        <f>'2027.4 (РО)'!#REF!</f>
        <v>#REF!</v>
      </c>
      <c r="CD19" s="31" t="e">
        <f>'2027.4 (РО)'!#REF!</f>
        <v>#REF!</v>
      </c>
      <c r="CE19" s="30"/>
      <c r="CF19" s="30"/>
      <c r="CG19" s="30"/>
      <c r="CH19" s="31"/>
      <c r="CI19" s="30"/>
      <c r="CJ19" s="30"/>
      <c r="CK19" s="30"/>
      <c r="CM19" s="30"/>
      <c r="CN19" s="30"/>
      <c r="CO19" s="30"/>
      <c r="CP19" s="54"/>
      <c r="CQ19" s="31"/>
      <c r="CR19" s="53"/>
      <c r="CS19" s="53"/>
      <c r="CT19" s="30"/>
      <c r="CU19" s="31"/>
      <c r="CV19" s="75"/>
      <c r="CW19" s="31"/>
      <c r="CX19" s="30"/>
      <c r="CY19" s="31"/>
      <c r="CZ19" s="30"/>
      <c r="DA19" s="30"/>
    </row>
    <row r="20" spans="1:105" s="55" customFormat="1" ht="15.75" x14ac:dyDescent="0.25">
      <c r="A20" s="52" t="e">
        <f>'2027.4 (РО)'!#REF!</f>
        <v>#REF!</v>
      </c>
      <c r="B20" s="51" t="e">
        <f>'2027.4 (РО)'!#REF!</f>
        <v>#REF!</v>
      </c>
      <c r="C20" s="103">
        <v>9</v>
      </c>
      <c r="D20" s="64" t="s">
        <v>65</v>
      </c>
      <c r="E20" s="59" t="e">
        <f>'2027.4 (РО)'!#REF!</f>
        <v>#REF!</v>
      </c>
      <c r="F20" s="59" t="e">
        <f t="shared" si="1"/>
        <v>#REF!</v>
      </c>
      <c r="G20" s="59" t="e">
        <f t="shared" si="2"/>
        <v>#REF!</v>
      </c>
      <c r="H20" s="213" t="e">
        <f t="shared" si="0"/>
        <v>#REF!</v>
      </c>
      <c r="I20" s="50" t="e">
        <f t="shared" si="3"/>
        <v>#REF!</v>
      </c>
      <c r="J20" s="214" t="e">
        <f>'2027.4 (РО)'!#REF!</f>
        <v>#REF!</v>
      </c>
      <c r="K20" s="214" t="e">
        <f>'2027.4 (РО)'!#REF!</f>
        <v>#REF!</v>
      </c>
      <c r="L20" s="110" t="e">
        <f>'2027.4 (РО)'!#REF!</f>
        <v>#REF!</v>
      </c>
      <c r="M20" s="214" t="e">
        <f>'2027.4 (РО)'!#REF!</f>
        <v>#REF!</v>
      </c>
      <c r="N20" s="214" t="e">
        <f>'2027.4 (РО)'!#REF!</f>
        <v>#REF!</v>
      </c>
      <c r="O20" s="214" t="e">
        <f>'2027.4 (РО)'!#REF!</f>
        <v>#REF!</v>
      </c>
      <c r="P20" s="214" t="e">
        <f>'2027.4 (РО)'!#REF!</f>
        <v>#REF!</v>
      </c>
      <c r="Q20" s="223" t="e">
        <f>'2027.4 (РО)'!#REF!</f>
        <v>#REF!</v>
      </c>
      <c r="R20" s="214" t="e">
        <f>'2027.4 (РО)'!#REF!</f>
        <v>#REF!</v>
      </c>
      <c r="S20" s="223" t="e">
        <f>'2027.4 (РО)'!#REF!</f>
        <v>#REF!</v>
      </c>
      <c r="T20" s="214" t="e">
        <f>'2027.4 (РО)'!#REF!</f>
        <v>#REF!</v>
      </c>
      <c r="U20" s="223" t="e">
        <f>'2027.4 (РО)'!#REF!</f>
        <v>#REF!</v>
      </c>
      <c r="V20" s="214" t="e">
        <f>'2027.4 (РО)'!#REF!</f>
        <v>#REF!</v>
      </c>
      <c r="W20" s="223" t="e">
        <f>'2027.4 (РО)'!#REF!</f>
        <v>#REF!</v>
      </c>
      <c r="X20" s="214" t="e">
        <f>'2027.4 (РО)'!#REF!</f>
        <v>#REF!</v>
      </c>
      <c r="Y20" s="223" t="e">
        <f>'2027.4 (РО)'!#REF!</f>
        <v>#REF!</v>
      </c>
      <c r="Z20" s="214" t="e">
        <f>'2027.4 (РО)'!#REF!</f>
        <v>#REF!</v>
      </c>
      <c r="AA20" s="223" t="e">
        <f>'2027.4 (РО)'!#REF!</f>
        <v>#REF!</v>
      </c>
      <c r="AB20" s="214" t="e">
        <f>'2027.4 (РО)'!#REF!</f>
        <v>#REF!</v>
      </c>
      <c r="AC20" s="223" t="e">
        <f>'2027.4 (РО)'!#REF!</f>
        <v>#REF!</v>
      </c>
      <c r="AD20" s="214" t="e">
        <f>'2027.4 (РО)'!#REF!</f>
        <v>#REF!</v>
      </c>
      <c r="AE20" s="223" t="e">
        <f>'2027.4 (РО)'!#REF!</f>
        <v>#REF!</v>
      </c>
      <c r="AF20" s="214" t="e">
        <f>'2027.4 (РО)'!#REF!</f>
        <v>#REF!</v>
      </c>
      <c r="AG20" s="223" t="e">
        <f>'2027.4 (РО)'!#REF!</f>
        <v>#REF!</v>
      </c>
      <c r="AH20" s="214" t="e">
        <f>'2027.4 (РО)'!#REF!</f>
        <v>#REF!</v>
      </c>
      <c r="AI20" s="217" t="e">
        <f>'2027.4 (РО)'!#REF!</f>
        <v>#REF!</v>
      </c>
      <c r="AJ20" s="214" t="e">
        <f>'2027.4 (РО)'!#REF!</f>
        <v>#REF!</v>
      </c>
      <c r="AK20" s="84" t="e">
        <f>'2027.4 (РО)'!#REF!</f>
        <v>#REF!</v>
      </c>
      <c r="AL20" s="205" t="e">
        <f>'2027.4 (РО)'!#REF!</f>
        <v>#REF!</v>
      </c>
      <c r="AM20" s="223" t="e">
        <f>'2027.4 (РО)'!#REF!</f>
        <v>#REF!</v>
      </c>
      <c r="AN20" s="223" t="e">
        <f>'2027.4 (РО)'!#REF!</f>
        <v>#REF!</v>
      </c>
      <c r="AO20" s="214" t="e">
        <f>'2027.4 (РО)'!#REF!</f>
        <v>#REF!</v>
      </c>
      <c r="AP20" s="223" t="e">
        <f>'2027.4 (РО)'!#REF!</f>
        <v>#REF!</v>
      </c>
      <c r="AQ20" s="214" t="e">
        <f>'2027.4 (РО)'!#REF!</f>
        <v>#REF!</v>
      </c>
      <c r="AR20" s="205" t="e">
        <f>'2027.4 (РО)'!#REF!</f>
        <v>#REF!</v>
      </c>
      <c r="AS20" s="217" t="e">
        <f>'2027.4 (РО)'!#REF!</f>
        <v>#REF!</v>
      </c>
      <c r="AT20" s="223" t="e">
        <f>'2027.4 (РО)'!#REF!</f>
        <v>#REF!</v>
      </c>
      <c r="AU20" s="223" t="e">
        <f>'2027.4 (РО)'!#REF!</f>
        <v>#REF!</v>
      </c>
      <c r="AV20" s="198" t="e">
        <f>'2027.4 (РО)'!#REF!</f>
        <v>#REF!</v>
      </c>
      <c r="AW20" s="214" t="e">
        <f>'2027.4 (РО)'!#REF!</f>
        <v>#REF!</v>
      </c>
      <c r="AX20" s="218" t="e">
        <f>'2027.4 (РО)'!#REF!</f>
        <v>#REF!</v>
      </c>
      <c r="AY20" s="223" t="e">
        <f>'2027.4 (РО)'!#REF!</f>
        <v>#REF!</v>
      </c>
      <c r="AZ20" s="201" t="e">
        <f>'2027.4 (РО)'!#REF!</f>
        <v>#REF!</v>
      </c>
      <c r="BA20" s="201" t="e">
        <f>'2027.4 (РО)'!#REF!</f>
        <v>#REF!</v>
      </c>
      <c r="BB20" s="201" t="e">
        <f>'2027.4 (РО)'!#REF!</f>
        <v>#REF!</v>
      </c>
      <c r="BC20" s="201" t="e">
        <f>'2027.4 (РО)'!#REF!</f>
        <v>#REF!</v>
      </c>
      <c r="BD20" s="201" t="e">
        <f>'2027.4 (РО)'!#REF!</f>
        <v>#REF!</v>
      </c>
      <c r="BE20" s="201" t="e">
        <f>'2027.4 (РО)'!#REF!</f>
        <v>#REF!</v>
      </c>
      <c r="BF20" s="201" t="e">
        <f>'2027.4 (РО)'!#REF!</f>
        <v>#REF!</v>
      </c>
      <c r="BG20" s="201" t="e">
        <f>'2027.4 (РО)'!#REF!</f>
        <v>#REF!</v>
      </c>
      <c r="BH20" s="201" t="e">
        <f>'2027.4 (РО)'!#REF!</f>
        <v>#REF!</v>
      </c>
      <c r="BI20" s="201" t="e">
        <f>'2027.4 (РО)'!#REF!</f>
        <v>#REF!</v>
      </c>
      <c r="BJ20" s="201" t="e">
        <f>'2027.4 (РО)'!#REF!</f>
        <v>#REF!</v>
      </c>
      <c r="BK20" s="201" t="e">
        <f>'2027.4 (РО)'!#REF!</f>
        <v>#REF!</v>
      </c>
      <c r="BL20" s="205" t="e">
        <f>'2027.4 (РО)'!#REF!</f>
        <v>#REF!</v>
      </c>
      <c r="BM20" s="201" t="e">
        <f>'2027.4 (РО)'!#REF!</f>
        <v>#REF!</v>
      </c>
      <c r="BN20" s="205" t="e">
        <f>'2027.4 (РО)'!#REF!</f>
        <v>#REF!</v>
      </c>
      <c r="BO20" s="201" t="e">
        <f>'2027.4 (РО)'!#REF!</f>
        <v>#REF!</v>
      </c>
      <c r="BP20" s="205" t="e">
        <f>'2027.4 (РО)'!#REF!</f>
        <v>#REF!</v>
      </c>
      <c r="BQ20" s="201" t="e">
        <f>'2027.4 (РО)'!#REF!</f>
        <v>#REF!</v>
      </c>
      <c r="BR20" s="205" t="e">
        <f>'2027.4 (РО)'!#REF!</f>
        <v>#REF!</v>
      </c>
      <c r="BS20" s="201" t="e">
        <f>'2027.4 (РО)'!#REF!</f>
        <v>#REF!</v>
      </c>
      <c r="BT20" s="205" t="e">
        <f>'2027.4 (РО)'!#REF!</f>
        <v>#REF!</v>
      </c>
      <c r="BU20" s="201" t="e">
        <f>'2027.4 (РО)'!#REF!</f>
        <v>#REF!</v>
      </c>
      <c r="BV20" s="205" t="e">
        <f>'2027.4 (РО)'!#REF!</f>
        <v>#REF!</v>
      </c>
      <c r="BW20" s="205" t="e">
        <f>'2027.4 (РО)'!#REF!</f>
        <v>#REF!</v>
      </c>
      <c r="BX20" s="201" t="e">
        <f>'2027.4 (РО)'!#REF!</f>
        <v>#REF!</v>
      </c>
      <c r="BY20" s="205" t="e">
        <f>'2027.4 (РО)'!#REF!</f>
        <v>#REF!</v>
      </c>
      <c r="BZ20" s="201" t="e">
        <f>'2027.4 (РО)'!#REF!</f>
        <v>#REF!</v>
      </c>
      <c r="CA20" s="110" t="e">
        <f>'2027.4 (РО)'!#REF!</f>
        <v>#REF!</v>
      </c>
      <c r="CB20" s="107" t="e">
        <f>'2027.4 (РО)'!#REF!</f>
        <v>#REF!</v>
      </c>
      <c r="CC20" s="31" t="e">
        <f>'2027.4 (РО)'!#REF!</f>
        <v>#REF!</v>
      </c>
      <c r="CD20" s="31" t="e">
        <f>'2027.4 (РО)'!#REF!</f>
        <v>#REF!</v>
      </c>
      <c r="CE20" s="30"/>
      <c r="CF20" s="30"/>
      <c r="CG20" s="30"/>
      <c r="CH20" s="31"/>
      <c r="CI20" s="30"/>
      <c r="CJ20" s="30"/>
      <c r="CK20" s="30"/>
      <c r="CM20" s="30"/>
      <c r="CN20" s="30"/>
      <c r="CO20" s="30"/>
      <c r="CP20" s="54"/>
      <c r="CQ20" s="31"/>
      <c r="CR20" s="53"/>
      <c r="CS20" s="53"/>
      <c r="CT20" s="30"/>
      <c r="CU20" s="31"/>
      <c r="CV20" s="75"/>
      <c r="CW20" s="31"/>
      <c r="CX20" s="30"/>
      <c r="CY20" s="31"/>
      <c r="CZ20" s="30"/>
      <c r="DA20" s="30"/>
    </row>
    <row r="21" spans="1:105" s="55" customFormat="1" ht="15.75" x14ac:dyDescent="0.25">
      <c r="A21" s="52" t="e">
        <f>'2027.4 (РО)'!#REF!</f>
        <v>#REF!</v>
      </c>
      <c r="B21" s="51" t="e">
        <f>'2027.4 (РО)'!#REF!</f>
        <v>#REF!</v>
      </c>
      <c r="C21" s="103">
        <v>10</v>
      </c>
      <c r="D21" s="230" t="s">
        <v>64</v>
      </c>
      <c r="E21" s="59" t="e">
        <f>'2027.4 (РО)'!#REF!</f>
        <v>#REF!</v>
      </c>
      <c r="F21" s="59" t="e">
        <f t="shared" si="1"/>
        <v>#REF!</v>
      </c>
      <c r="G21" s="59" t="e">
        <f t="shared" si="2"/>
        <v>#REF!</v>
      </c>
      <c r="H21" s="213" t="e">
        <f t="shared" si="0"/>
        <v>#REF!</v>
      </c>
      <c r="I21" s="50" t="e">
        <f t="shared" si="3"/>
        <v>#REF!</v>
      </c>
      <c r="J21" s="214" t="e">
        <f>'2027.4 (РО)'!#REF!</f>
        <v>#REF!</v>
      </c>
      <c r="K21" s="214" t="e">
        <f>'2027.4 (РО)'!#REF!</f>
        <v>#REF!</v>
      </c>
      <c r="L21" s="61" t="e">
        <f>'2027.4 (РО)'!#REF!</f>
        <v>#REF!</v>
      </c>
      <c r="M21" s="214" t="e">
        <f>'2027.4 (РО)'!#REF!</f>
        <v>#REF!</v>
      </c>
      <c r="N21" s="214" t="e">
        <f>'2027.4 (РО)'!#REF!</f>
        <v>#REF!</v>
      </c>
      <c r="O21" s="214" t="e">
        <f>'2027.4 (РО)'!#REF!</f>
        <v>#REF!</v>
      </c>
      <c r="P21" s="214" t="e">
        <f>'2027.4 (РО)'!#REF!</f>
        <v>#REF!</v>
      </c>
      <c r="Q21" s="216" t="e">
        <f>'2027.4 (РО)'!#REF!</f>
        <v>#REF!</v>
      </c>
      <c r="R21" s="214" t="e">
        <f>'2027.4 (РО)'!#REF!</f>
        <v>#REF!</v>
      </c>
      <c r="S21" s="216" t="e">
        <f>'2027.4 (РО)'!#REF!</f>
        <v>#REF!</v>
      </c>
      <c r="T21" s="214" t="e">
        <f>'2027.4 (РО)'!#REF!</f>
        <v>#REF!</v>
      </c>
      <c r="U21" s="216" t="e">
        <f>'2027.4 (РО)'!#REF!</f>
        <v>#REF!</v>
      </c>
      <c r="V21" s="214" t="e">
        <f>'2027.4 (РО)'!#REF!</f>
        <v>#REF!</v>
      </c>
      <c r="W21" s="216" t="e">
        <f>'2027.4 (РО)'!#REF!</f>
        <v>#REF!</v>
      </c>
      <c r="X21" s="214" t="e">
        <f>'2027.4 (РО)'!#REF!</f>
        <v>#REF!</v>
      </c>
      <c r="Y21" s="216" t="e">
        <f>'2027.4 (РО)'!#REF!</f>
        <v>#REF!</v>
      </c>
      <c r="Z21" s="214" t="e">
        <f>'2027.4 (РО)'!#REF!</f>
        <v>#REF!</v>
      </c>
      <c r="AA21" s="216" t="e">
        <f>'2027.4 (РО)'!#REF!</f>
        <v>#REF!</v>
      </c>
      <c r="AB21" s="214" t="e">
        <f>'2027.4 (РО)'!#REF!</f>
        <v>#REF!</v>
      </c>
      <c r="AC21" s="216" t="e">
        <f>'2027.4 (РО)'!#REF!</f>
        <v>#REF!</v>
      </c>
      <c r="AD21" s="214" t="e">
        <f>'2027.4 (РО)'!#REF!</f>
        <v>#REF!</v>
      </c>
      <c r="AE21" s="216" t="e">
        <f>'2027.4 (РО)'!#REF!</f>
        <v>#REF!</v>
      </c>
      <c r="AF21" s="214" t="e">
        <f>'2027.4 (РО)'!#REF!</f>
        <v>#REF!</v>
      </c>
      <c r="AG21" s="216" t="e">
        <f>'2027.4 (РО)'!#REF!</f>
        <v>#REF!</v>
      </c>
      <c r="AH21" s="214" t="e">
        <f>'2027.4 (РО)'!#REF!</f>
        <v>#REF!</v>
      </c>
      <c r="AI21" s="217" t="e">
        <f>'2027.4 (РО)'!#REF!</f>
        <v>#REF!</v>
      </c>
      <c r="AJ21" s="214" t="e">
        <f>'2027.4 (РО)'!#REF!</f>
        <v>#REF!</v>
      </c>
      <c r="AK21" s="84" t="e">
        <f>'2027.4 (РО)'!#REF!</f>
        <v>#REF!</v>
      </c>
      <c r="AL21" s="205" t="e">
        <f>'2027.4 (РО)'!#REF!</f>
        <v>#REF!</v>
      </c>
      <c r="AM21" s="216" t="e">
        <f>'2027.4 (РО)'!#REF!</f>
        <v>#REF!</v>
      </c>
      <c r="AN21" s="216" t="e">
        <f>'2027.4 (РО)'!#REF!</f>
        <v>#REF!</v>
      </c>
      <c r="AO21" s="214" t="e">
        <f>'2027.4 (РО)'!#REF!</f>
        <v>#REF!</v>
      </c>
      <c r="AP21" s="216" t="e">
        <f>'2027.4 (РО)'!#REF!</f>
        <v>#REF!</v>
      </c>
      <c r="AQ21" s="214" t="e">
        <f>'2027.4 (РО)'!#REF!</f>
        <v>#REF!</v>
      </c>
      <c r="AR21" s="205" t="e">
        <f>'2027.4 (РО)'!#REF!</f>
        <v>#REF!</v>
      </c>
      <c r="AS21" s="217" t="e">
        <f>'2027.4 (РО)'!#REF!</f>
        <v>#REF!</v>
      </c>
      <c r="AT21" s="216" t="e">
        <f>'2027.4 (РО)'!#REF!</f>
        <v>#REF!</v>
      </c>
      <c r="AU21" s="216" t="e">
        <f>'2027.4 (РО)'!#REF!</f>
        <v>#REF!</v>
      </c>
      <c r="AV21" s="198" t="e">
        <f>'2027.4 (РО)'!#REF!</f>
        <v>#REF!</v>
      </c>
      <c r="AW21" s="214" t="e">
        <f>'2027.4 (РО)'!#REF!</f>
        <v>#REF!</v>
      </c>
      <c r="AX21" s="218" t="e">
        <f>'2027.4 (РО)'!#REF!</f>
        <v>#REF!</v>
      </c>
      <c r="AY21" s="216" t="e">
        <f>'2027.4 (РО)'!#REF!</f>
        <v>#REF!</v>
      </c>
      <c r="AZ21" s="201" t="e">
        <f>'2027.4 (РО)'!#REF!</f>
        <v>#REF!</v>
      </c>
      <c r="BA21" s="201" t="e">
        <f>'2027.4 (РО)'!#REF!</f>
        <v>#REF!</v>
      </c>
      <c r="BB21" s="201" t="e">
        <f>'2027.4 (РО)'!#REF!</f>
        <v>#REF!</v>
      </c>
      <c r="BC21" s="201" t="e">
        <f>'2027.4 (РО)'!#REF!</f>
        <v>#REF!</v>
      </c>
      <c r="BD21" s="201" t="e">
        <f>'2027.4 (РО)'!#REF!</f>
        <v>#REF!</v>
      </c>
      <c r="BE21" s="201" t="e">
        <f>'2027.4 (РО)'!#REF!</f>
        <v>#REF!</v>
      </c>
      <c r="BF21" s="201" t="e">
        <f>'2027.4 (РО)'!#REF!</f>
        <v>#REF!</v>
      </c>
      <c r="BG21" s="201" t="e">
        <f>'2027.4 (РО)'!#REF!</f>
        <v>#REF!</v>
      </c>
      <c r="BH21" s="201" t="e">
        <f>'2027.4 (РО)'!#REF!</f>
        <v>#REF!</v>
      </c>
      <c r="BI21" s="201" t="e">
        <f>'2027.4 (РО)'!#REF!</f>
        <v>#REF!</v>
      </c>
      <c r="BJ21" s="201" t="e">
        <f>'2027.4 (РО)'!#REF!</f>
        <v>#REF!</v>
      </c>
      <c r="BK21" s="201" t="e">
        <f>'2027.4 (РО)'!#REF!</f>
        <v>#REF!</v>
      </c>
      <c r="BL21" s="205" t="e">
        <f>'2027.4 (РО)'!#REF!</f>
        <v>#REF!</v>
      </c>
      <c r="BM21" s="201" t="e">
        <f>'2027.4 (РО)'!#REF!</f>
        <v>#REF!</v>
      </c>
      <c r="BN21" s="205" t="e">
        <f>'2027.4 (РО)'!#REF!</f>
        <v>#REF!</v>
      </c>
      <c r="BO21" s="201" t="e">
        <f>'2027.4 (РО)'!#REF!</f>
        <v>#REF!</v>
      </c>
      <c r="BP21" s="205" t="e">
        <f>'2027.4 (РО)'!#REF!</f>
        <v>#REF!</v>
      </c>
      <c r="BQ21" s="201" t="e">
        <f>'2027.4 (РО)'!#REF!</f>
        <v>#REF!</v>
      </c>
      <c r="BR21" s="205" t="e">
        <f>'2027.4 (РО)'!#REF!</f>
        <v>#REF!</v>
      </c>
      <c r="BS21" s="201" t="e">
        <f>'2027.4 (РО)'!#REF!</f>
        <v>#REF!</v>
      </c>
      <c r="BT21" s="205" t="e">
        <f>'2027.4 (РО)'!#REF!</f>
        <v>#REF!</v>
      </c>
      <c r="BU21" s="201" t="e">
        <f>'2027.4 (РО)'!#REF!</f>
        <v>#REF!</v>
      </c>
      <c r="BV21" s="205" t="e">
        <f>'2027.4 (РО)'!#REF!</f>
        <v>#REF!</v>
      </c>
      <c r="BW21" s="205" t="e">
        <f>'2027.4 (РО)'!#REF!</f>
        <v>#REF!</v>
      </c>
      <c r="BX21" s="201" t="e">
        <f>'2027.4 (РО)'!#REF!</f>
        <v>#REF!</v>
      </c>
      <c r="BY21" s="205" t="e">
        <f>'2027.4 (РО)'!#REF!</f>
        <v>#REF!</v>
      </c>
      <c r="BZ21" s="201" t="e">
        <f>'2027.4 (РО)'!#REF!</f>
        <v>#REF!</v>
      </c>
      <c r="CA21" s="71" t="e">
        <f>'2027.4 (РО)'!#REF!</f>
        <v>#REF!</v>
      </c>
      <c r="CB21" s="107" t="e">
        <f>'2027.4 (РО)'!#REF!</f>
        <v>#REF!</v>
      </c>
      <c r="CC21" s="31" t="e">
        <f>'2027.4 (РО)'!#REF!</f>
        <v>#REF!</v>
      </c>
      <c r="CD21" s="30" t="e">
        <f>'2027.4 (РО)'!#REF!</f>
        <v>#REF!</v>
      </c>
      <c r="CE21" s="30"/>
      <c r="CF21" s="30"/>
      <c r="CG21" s="30"/>
      <c r="CH21" s="31"/>
      <c r="CI21" s="30"/>
      <c r="CJ21" s="30"/>
      <c r="CK21" s="30"/>
      <c r="CM21" s="30"/>
      <c r="CN21" s="30"/>
      <c r="CO21" s="30"/>
      <c r="CP21" s="54"/>
      <c r="CQ21" s="31"/>
      <c r="CR21" s="53"/>
      <c r="CS21" s="53"/>
      <c r="CT21" s="30"/>
      <c r="CU21" s="31"/>
      <c r="CV21" s="75"/>
      <c r="CW21" s="31"/>
      <c r="CX21" s="30"/>
      <c r="CY21" s="31"/>
      <c r="CZ21" s="30"/>
      <c r="DA21" s="30"/>
    </row>
    <row r="22" spans="1:105" s="55" customFormat="1" ht="15.75" x14ac:dyDescent="0.25">
      <c r="A22" s="52" t="e">
        <f>'2027.4 (РО)'!#REF!</f>
        <v>#REF!</v>
      </c>
      <c r="B22" s="51" t="e">
        <f>'2027.4 (РО)'!#REF!</f>
        <v>#REF!</v>
      </c>
      <c r="C22" s="103">
        <v>11</v>
      </c>
      <c r="D22" s="230" t="s">
        <v>63</v>
      </c>
      <c r="E22" s="59" t="e">
        <f>'2027.4 (РО)'!#REF!</f>
        <v>#REF!</v>
      </c>
      <c r="F22" s="59" t="e">
        <f t="shared" si="1"/>
        <v>#REF!</v>
      </c>
      <c r="G22" s="59" t="e">
        <f t="shared" si="2"/>
        <v>#REF!</v>
      </c>
      <c r="H22" s="213" t="e">
        <f t="shared" si="0"/>
        <v>#REF!</v>
      </c>
      <c r="I22" s="50" t="e">
        <f t="shared" si="3"/>
        <v>#REF!</v>
      </c>
      <c r="J22" s="214" t="e">
        <f>'2027.4 (РО)'!#REF!</f>
        <v>#REF!</v>
      </c>
      <c r="K22" s="214" t="e">
        <f>'2027.4 (РО)'!#REF!</f>
        <v>#REF!</v>
      </c>
      <c r="L22" s="110" t="e">
        <f>'2027.4 (РО)'!#REF!</f>
        <v>#REF!</v>
      </c>
      <c r="M22" s="214" t="e">
        <f>'2027.4 (РО)'!#REF!</f>
        <v>#REF!</v>
      </c>
      <c r="N22" s="214" t="e">
        <f>'2027.4 (РО)'!#REF!</f>
        <v>#REF!</v>
      </c>
      <c r="O22" s="214" t="e">
        <f>'2027.4 (РО)'!#REF!</f>
        <v>#REF!</v>
      </c>
      <c r="P22" s="214" t="e">
        <f>'2027.4 (РО)'!#REF!</f>
        <v>#REF!</v>
      </c>
      <c r="Q22" s="216" t="e">
        <f>'2027.4 (РО)'!#REF!</f>
        <v>#REF!</v>
      </c>
      <c r="R22" s="214" t="e">
        <f>'2027.4 (РО)'!#REF!</f>
        <v>#REF!</v>
      </c>
      <c r="S22" s="216" t="e">
        <f>'2027.4 (РО)'!#REF!</f>
        <v>#REF!</v>
      </c>
      <c r="T22" s="214" t="e">
        <f>'2027.4 (РО)'!#REF!</f>
        <v>#REF!</v>
      </c>
      <c r="U22" s="216" t="e">
        <f>'2027.4 (РО)'!#REF!</f>
        <v>#REF!</v>
      </c>
      <c r="V22" s="214" t="e">
        <f>'2027.4 (РО)'!#REF!</f>
        <v>#REF!</v>
      </c>
      <c r="W22" s="216" t="e">
        <f>'2027.4 (РО)'!#REF!</f>
        <v>#REF!</v>
      </c>
      <c r="X22" s="214" t="e">
        <f>'2027.4 (РО)'!#REF!</f>
        <v>#REF!</v>
      </c>
      <c r="Y22" s="216" t="e">
        <f>'2027.4 (РО)'!#REF!</f>
        <v>#REF!</v>
      </c>
      <c r="Z22" s="214" t="e">
        <f>'2027.4 (РО)'!#REF!</f>
        <v>#REF!</v>
      </c>
      <c r="AA22" s="216" t="e">
        <f>'2027.4 (РО)'!#REF!</f>
        <v>#REF!</v>
      </c>
      <c r="AB22" s="214" t="e">
        <f>'2027.4 (РО)'!#REF!</f>
        <v>#REF!</v>
      </c>
      <c r="AC22" s="216" t="e">
        <f>'2027.4 (РО)'!#REF!</f>
        <v>#REF!</v>
      </c>
      <c r="AD22" s="214" t="e">
        <f>'2027.4 (РО)'!#REF!</f>
        <v>#REF!</v>
      </c>
      <c r="AE22" s="216" t="e">
        <f>'2027.4 (РО)'!#REF!</f>
        <v>#REF!</v>
      </c>
      <c r="AF22" s="214" t="e">
        <f>'2027.4 (РО)'!#REF!</f>
        <v>#REF!</v>
      </c>
      <c r="AG22" s="216" t="e">
        <f>'2027.4 (РО)'!#REF!</f>
        <v>#REF!</v>
      </c>
      <c r="AH22" s="214" t="e">
        <f>'2027.4 (РО)'!#REF!</f>
        <v>#REF!</v>
      </c>
      <c r="AI22" s="217" t="e">
        <f>'2027.4 (РО)'!#REF!</f>
        <v>#REF!</v>
      </c>
      <c r="AJ22" s="214" t="e">
        <f>'2027.4 (РО)'!#REF!</f>
        <v>#REF!</v>
      </c>
      <c r="AK22" s="84" t="e">
        <f>'2027.4 (РО)'!#REF!</f>
        <v>#REF!</v>
      </c>
      <c r="AL22" s="205" t="e">
        <f>'2027.4 (РО)'!#REF!</f>
        <v>#REF!</v>
      </c>
      <c r="AM22" s="216" t="e">
        <f>'2027.4 (РО)'!#REF!</f>
        <v>#REF!</v>
      </c>
      <c r="AN22" s="216" t="e">
        <f>'2027.4 (РО)'!#REF!</f>
        <v>#REF!</v>
      </c>
      <c r="AO22" s="214" t="e">
        <f>'2027.4 (РО)'!#REF!</f>
        <v>#REF!</v>
      </c>
      <c r="AP22" s="216" t="e">
        <f>'2027.4 (РО)'!#REF!</f>
        <v>#REF!</v>
      </c>
      <c r="AQ22" s="214" t="e">
        <f>'2027.4 (РО)'!#REF!</f>
        <v>#REF!</v>
      </c>
      <c r="AR22" s="205" t="e">
        <f>'2027.4 (РО)'!#REF!</f>
        <v>#REF!</v>
      </c>
      <c r="AS22" s="217" t="e">
        <f>'2027.4 (РО)'!#REF!</f>
        <v>#REF!</v>
      </c>
      <c r="AT22" s="216" t="e">
        <f>'2027.4 (РО)'!#REF!</f>
        <v>#REF!</v>
      </c>
      <c r="AU22" s="216" t="e">
        <f>'2027.4 (РО)'!#REF!</f>
        <v>#REF!</v>
      </c>
      <c r="AV22" s="198" t="e">
        <f>'2027.4 (РО)'!#REF!</f>
        <v>#REF!</v>
      </c>
      <c r="AW22" s="214" t="e">
        <f>'2027.4 (РО)'!#REF!</f>
        <v>#REF!</v>
      </c>
      <c r="AX22" s="218" t="e">
        <f>'2027.4 (РО)'!#REF!</f>
        <v>#REF!</v>
      </c>
      <c r="AY22" s="216" t="e">
        <f>'2027.4 (РО)'!#REF!</f>
        <v>#REF!</v>
      </c>
      <c r="AZ22" s="201" t="e">
        <f>'2027.4 (РО)'!#REF!</f>
        <v>#REF!</v>
      </c>
      <c r="BA22" s="201" t="e">
        <f>'2027.4 (РО)'!#REF!</f>
        <v>#REF!</v>
      </c>
      <c r="BB22" s="201" t="e">
        <f>'2027.4 (РО)'!#REF!</f>
        <v>#REF!</v>
      </c>
      <c r="BC22" s="201" t="e">
        <f>'2027.4 (РО)'!#REF!</f>
        <v>#REF!</v>
      </c>
      <c r="BD22" s="201" t="e">
        <f>'2027.4 (РО)'!#REF!</f>
        <v>#REF!</v>
      </c>
      <c r="BE22" s="201" t="e">
        <f>'2027.4 (РО)'!#REF!</f>
        <v>#REF!</v>
      </c>
      <c r="BF22" s="201" t="e">
        <f>'2027.4 (РО)'!#REF!</f>
        <v>#REF!</v>
      </c>
      <c r="BG22" s="201" t="e">
        <f>'2027.4 (РО)'!#REF!</f>
        <v>#REF!</v>
      </c>
      <c r="BH22" s="201" t="e">
        <f>'2027.4 (РО)'!#REF!</f>
        <v>#REF!</v>
      </c>
      <c r="BI22" s="201" t="e">
        <f>'2027.4 (РО)'!#REF!</f>
        <v>#REF!</v>
      </c>
      <c r="BJ22" s="201" t="e">
        <f>'2027.4 (РО)'!#REF!</f>
        <v>#REF!</v>
      </c>
      <c r="BK22" s="201" t="e">
        <f>'2027.4 (РО)'!#REF!</f>
        <v>#REF!</v>
      </c>
      <c r="BL22" s="205" t="e">
        <f>'2027.4 (РО)'!#REF!</f>
        <v>#REF!</v>
      </c>
      <c r="BM22" s="201" t="e">
        <f>'2027.4 (РО)'!#REF!</f>
        <v>#REF!</v>
      </c>
      <c r="BN22" s="205" t="e">
        <f>'2027.4 (РО)'!#REF!</f>
        <v>#REF!</v>
      </c>
      <c r="BO22" s="201" t="e">
        <f>'2027.4 (РО)'!#REF!</f>
        <v>#REF!</v>
      </c>
      <c r="BP22" s="205" t="e">
        <f>'2027.4 (РО)'!#REF!</f>
        <v>#REF!</v>
      </c>
      <c r="BQ22" s="201" t="e">
        <f>'2027.4 (РО)'!#REF!</f>
        <v>#REF!</v>
      </c>
      <c r="BR22" s="205" t="e">
        <f>'2027.4 (РО)'!#REF!</f>
        <v>#REF!</v>
      </c>
      <c r="BS22" s="201" t="e">
        <f>'2027.4 (РО)'!#REF!</f>
        <v>#REF!</v>
      </c>
      <c r="BT22" s="205" t="e">
        <f>'2027.4 (РО)'!#REF!</f>
        <v>#REF!</v>
      </c>
      <c r="BU22" s="201" t="e">
        <f>'2027.4 (РО)'!#REF!</f>
        <v>#REF!</v>
      </c>
      <c r="BV22" s="205" t="e">
        <f>'2027.4 (РО)'!#REF!</f>
        <v>#REF!</v>
      </c>
      <c r="BW22" s="205" t="e">
        <f>'2027.4 (РО)'!#REF!</f>
        <v>#REF!</v>
      </c>
      <c r="BX22" s="201" t="e">
        <f>'2027.4 (РО)'!#REF!</f>
        <v>#REF!</v>
      </c>
      <c r="BY22" s="205" t="e">
        <f>'2027.4 (РО)'!#REF!</f>
        <v>#REF!</v>
      </c>
      <c r="BZ22" s="201" t="e">
        <f>'2027.4 (РО)'!#REF!</f>
        <v>#REF!</v>
      </c>
      <c r="CA22" s="110" t="e">
        <f>'2027.4 (РО)'!#REF!</f>
        <v>#REF!</v>
      </c>
      <c r="CB22" s="107" t="e">
        <f>'2027.4 (РО)'!#REF!</f>
        <v>#REF!</v>
      </c>
      <c r="CC22" s="31" t="e">
        <f>'2027.4 (РО)'!#REF!</f>
        <v>#REF!</v>
      </c>
      <c r="CD22" s="31" t="e">
        <f>'2027.4 (РО)'!#REF!</f>
        <v>#REF!</v>
      </c>
      <c r="CE22" s="30"/>
      <c r="CF22" s="30"/>
      <c r="CG22" s="30"/>
      <c r="CH22" s="31"/>
      <c r="CI22" s="30"/>
      <c r="CJ22" s="30"/>
      <c r="CK22" s="30"/>
      <c r="CM22" s="30"/>
      <c r="CN22" s="30"/>
      <c r="CO22" s="30"/>
      <c r="CP22" s="54"/>
      <c r="CQ22" s="31"/>
      <c r="CR22" s="53"/>
      <c r="CS22" s="53"/>
      <c r="CT22" s="30"/>
      <c r="CU22" s="31"/>
      <c r="CV22" s="75"/>
      <c r="CW22" s="31"/>
      <c r="CX22" s="30"/>
      <c r="CY22" s="31"/>
      <c r="CZ22" s="30"/>
      <c r="DA22" s="30"/>
    </row>
    <row r="23" spans="1:105" s="55" customFormat="1" ht="15.75" x14ac:dyDescent="0.25">
      <c r="A23" s="52" t="e">
        <f>'2027.4 (РО)'!#REF!</f>
        <v>#REF!</v>
      </c>
      <c r="B23" s="51" t="e">
        <f>'2027.4 (РО)'!#REF!</f>
        <v>#REF!</v>
      </c>
      <c r="C23" s="103">
        <v>12</v>
      </c>
      <c r="D23" s="230" t="s">
        <v>61</v>
      </c>
      <c r="E23" s="59" t="e">
        <f>'2027.4 (РО)'!#REF!</f>
        <v>#REF!</v>
      </c>
      <c r="F23" s="59" t="e">
        <f t="shared" si="1"/>
        <v>#REF!</v>
      </c>
      <c r="G23" s="59" t="e">
        <f t="shared" si="2"/>
        <v>#REF!</v>
      </c>
      <c r="H23" s="213" t="e">
        <f t="shared" si="0"/>
        <v>#REF!</v>
      </c>
      <c r="I23" s="50" t="e">
        <f t="shared" si="3"/>
        <v>#REF!</v>
      </c>
      <c r="J23" s="214" t="e">
        <f>'2027.4 (РО)'!#REF!</f>
        <v>#REF!</v>
      </c>
      <c r="K23" s="214" t="e">
        <f>'2027.4 (РО)'!#REF!</f>
        <v>#REF!</v>
      </c>
      <c r="L23" s="110" t="e">
        <f>'2027.4 (РО)'!#REF!</f>
        <v>#REF!</v>
      </c>
      <c r="M23" s="214" t="e">
        <f>'2027.4 (РО)'!#REF!</f>
        <v>#REF!</v>
      </c>
      <c r="N23" s="214" t="e">
        <f>'2027.4 (РО)'!#REF!</f>
        <v>#REF!</v>
      </c>
      <c r="O23" s="214" t="e">
        <f>'2027.4 (РО)'!#REF!</f>
        <v>#REF!</v>
      </c>
      <c r="P23" s="214" t="e">
        <f>'2027.4 (РО)'!#REF!</f>
        <v>#REF!</v>
      </c>
      <c r="Q23" s="216" t="e">
        <f>'2027.4 (РО)'!#REF!</f>
        <v>#REF!</v>
      </c>
      <c r="R23" s="214" t="e">
        <f>'2027.4 (РО)'!#REF!</f>
        <v>#REF!</v>
      </c>
      <c r="S23" s="216" t="e">
        <f>'2027.4 (РО)'!#REF!</f>
        <v>#REF!</v>
      </c>
      <c r="T23" s="214" t="e">
        <f>'2027.4 (РО)'!#REF!</f>
        <v>#REF!</v>
      </c>
      <c r="U23" s="216" t="e">
        <f>'2027.4 (РО)'!#REF!</f>
        <v>#REF!</v>
      </c>
      <c r="V23" s="214" t="e">
        <f>'2027.4 (РО)'!#REF!</f>
        <v>#REF!</v>
      </c>
      <c r="W23" s="216" t="e">
        <f>'2027.4 (РО)'!#REF!</f>
        <v>#REF!</v>
      </c>
      <c r="X23" s="214" t="e">
        <f>'2027.4 (РО)'!#REF!</f>
        <v>#REF!</v>
      </c>
      <c r="Y23" s="216" t="e">
        <f>'2027.4 (РО)'!#REF!</f>
        <v>#REF!</v>
      </c>
      <c r="Z23" s="214" t="e">
        <f>'2027.4 (РО)'!#REF!</f>
        <v>#REF!</v>
      </c>
      <c r="AA23" s="216" t="e">
        <f>'2027.4 (РО)'!#REF!</f>
        <v>#REF!</v>
      </c>
      <c r="AB23" s="214" t="e">
        <f>'2027.4 (РО)'!#REF!</f>
        <v>#REF!</v>
      </c>
      <c r="AC23" s="216" t="e">
        <f>'2027.4 (РО)'!#REF!</f>
        <v>#REF!</v>
      </c>
      <c r="AD23" s="214" t="e">
        <f>'2027.4 (РО)'!#REF!</f>
        <v>#REF!</v>
      </c>
      <c r="AE23" s="216" t="e">
        <f>'2027.4 (РО)'!#REF!</f>
        <v>#REF!</v>
      </c>
      <c r="AF23" s="214" t="e">
        <f>'2027.4 (РО)'!#REF!</f>
        <v>#REF!</v>
      </c>
      <c r="AG23" s="216" t="e">
        <f>'2027.4 (РО)'!#REF!</f>
        <v>#REF!</v>
      </c>
      <c r="AH23" s="214" t="e">
        <f>'2027.4 (РО)'!#REF!</f>
        <v>#REF!</v>
      </c>
      <c r="AI23" s="217" t="e">
        <f>'2027.4 (РО)'!#REF!</f>
        <v>#REF!</v>
      </c>
      <c r="AJ23" s="214" t="e">
        <f>'2027.4 (РО)'!#REF!</f>
        <v>#REF!</v>
      </c>
      <c r="AK23" s="84" t="e">
        <f>'2027.4 (РО)'!#REF!</f>
        <v>#REF!</v>
      </c>
      <c r="AL23" s="205" t="e">
        <f>'2027.4 (РО)'!#REF!</f>
        <v>#REF!</v>
      </c>
      <c r="AM23" s="216" t="e">
        <f>'2027.4 (РО)'!#REF!</f>
        <v>#REF!</v>
      </c>
      <c r="AN23" s="216" t="e">
        <f>'2027.4 (РО)'!#REF!</f>
        <v>#REF!</v>
      </c>
      <c r="AO23" s="214" t="e">
        <f>'2027.4 (РО)'!#REF!</f>
        <v>#REF!</v>
      </c>
      <c r="AP23" s="216" t="e">
        <f>'2027.4 (РО)'!#REF!</f>
        <v>#REF!</v>
      </c>
      <c r="AQ23" s="214" t="e">
        <f>'2027.4 (РО)'!#REF!</f>
        <v>#REF!</v>
      </c>
      <c r="AR23" s="205" t="e">
        <f>'2027.4 (РО)'!#REF!</f>
        <v>#REF!</v>
      </c>
      <c r="AS23" s="217" t="e">
        <f>'2027.4 (РО)'!#REF!</f>
        <v>#REF!</v>
      </c>
      <c r="AT23" s="216" t="e">
        <f>'2027.4 (РО)'!#REF!</f>
        <v>#REF!</v>
      </c>
      <c r="AU23" s="216" t="e">
        <f>'2027.4 (РО)'!#REF!</f>
        <v>#REF!</v>
      </c>
      <c r="AV23" s="206" t="e">
        <f>'2027.4 (РО)'!#REF!</f>
        <v>#REF!</v>
      </c>
      <c r="AW23" s="214" t="e">
        <f>'2027.4 (РО)'!#REF!</f>
        <v>#REF!</v>
      </c>
      <c r="AX23" s="218" t="e">
        <f>'2027.4 (РО)'!#REF!</f>
        <v>#REF!</v>
      </c>
      <c r="AY23" s="216" t="e">
        <f>'2027.4 (РО)'!#REF!</f>
        <v>#REF!</v>
      </c>
      <c r="AZ23" s="62" t="e">
        <f>'2027.4 (РО)'!#REF!</f>
        <v>#REF!</v>
      </c>
      <c r="BA23" s="62" t="e">
        <f>'2027.4 (РО)'!#REF!</f>
        <v>#REF!</v>
      </c>
      <c r="BB23" s="62" t="e">
        <f>'2027.4 (РО)'!#REF!</f>
        <v>#REF!</v>
      </c>
      <c r="BC23" s="62" t="e">
        <f>'2027.4 (РО)'!#REF!</f>
        <v>#REF!</v>
      </c>
      <c r="BD23" s="62" t="e">
        <f>'2027.4 (РО)'!#REF!</f>
        <v>#REF!</v>
      </c>
      <c r="BE23" s="62" t="e">
        <f>'2027.4 (РО)'!#REF!</f>
        <v>#REF!</v>
      </c>
      <c r="BF23" s="62" t="e">
        <f>'2027.4 (РО)'!#REF!</f>
        <v>#REF!</v>
      </c>
      <c r="BG23" s="62" t="e">
        <f>'2027.4 (РО)'!#REF!</f>
        <v>#REF!</v>
      </c>
      <c r="BH23" s="62" t="e">
        <f>'2027.4 (РО)'!#REF!</f>
        <v>#REF!</v>
      </c>
      <c r="BI23" s="62" t="e">
        <f>'2027.4 (РО)'!#REF!</f>
        <v>#REF!</v>
      </c>
      <c r="BJ23" s="62" t="e">
        <f>'2027.4 (РО)'!#REF!</f>
        <v>#REF!</v>
      </c>
      <c r="BK23" s="62" t="e">
        <f>'2027.4 (РО)'!#REF!</f>
        <v>#REF!</v>
      </c>
      <c r="BL23" s="205" t="e">
        <f>'2027.4 (РО)'!#REF!</f>
        <v>#REF!</v>
      </c>
      <c r="BM23" s="62" t="e">
        <f>'2027.4 (РО)'!#REF!</f>
        <v>#REF!</v>
      </c>
      <c r="BN23" s="205" t="e">
        <f>'2027.4 (РО)'!#REF!</f>
        <v>#REF!</v>
      </c>
      <c r="BO23" s="62" t="e">
        <f>'2027.4 (РО)'!#REF!</f>
        <v>#REF!</v>
      </c>
      <c r="BP23" s="205" t="e">
        <f>'2027.4 (РО)'!#REF!</f>
        <v>#REF!</v>
      </c>
      <c r="BQ23" s="62" t="e">
        <f>'2027.4 (РО)'!#REF!</f>
        <v>#REF!</v>
      </c>
      <c r="BR23" s="205" t="e">
        <f>'2027.4 (РО)'!#REF!</f>
        <v>#REF!</v>
      </c>
      <c r="BS23" s="62" t="e">
        <f>'2027.4 (РО)'!#REF!</f>
        <v>#REF!</v>
      </c>
      <c r="BT23" s="205" t="e">
        <f>'2027.4 (РО)'!#REF!</f>
        <v>#REF!</v>
      </c>
      <c r="BU23" s="62" t="e">
        <f>'2027.4 (РО)'!#REF!</f>
        <v>#REF!</v>
      </c>
      <c r="BV23" s="205" t="e">
        <f>'2027.4 (РО)'!#REF!</f>
        <v>#REF!</v>
      </c>
      <c r="BW23" s="205" t="e">
        <f>'2027.4 (РО)'!#REF!</f>
        <v>#REF!</v>
      </c>
      <c r="BX23" s="62" t="e">
        <f>'2027.4 (РО)'!#REF!</f>
        <v>#REF!</v>
      </c>
      <c r="BY23" s="205" t="e">
        <f>'2027.4 (РО)'!#REF!</f>
        <v>#REF!</v>
      </c>
      <c r="BZ23" s="62" t="e">
        <f>'2027.4 (РО)'!#REF!</f>
        <v>#REF!</v>
      </c>
      <c r="CA23" s="110" t="e">
        <f>'2027.4 (РО)'!#REF!</f>
        <v>#REF!</v>
      </c>
      <c r="CB23" s="107" t="e">
        <f>'2027.4 (РО)'!#REF!</f>
        <v>#REF!</v>
      </c>
      <c r="CC23" s="31" t="e">
        <f>'2027.4 (РО)'!#REF!</f>
        <v>#REF!</v>
      </c>
      <c r="CD23" s="31" t="e">
        <f>'2027.4 (РО)'!#REF!</f>
        <v>#REF!</v>
      </c>
      <c r="CE23" s="30"/>
      <c r="CF23" s="30"/>
      <c r="CG23" s="30"/>
      <c r="CH23" s="31"/>
      <c r="CI23" s="30"/>
      <c r="CJ23" s="30"/>
      <c r="CK23" s="30"/>
      <c r="CM23" s="30"/>
      <c r="CN23" s="30"/>
      <c r="CO23" s="30"/>
      <c r="CP23" s="54"/>
      <c r="CQ23" s="31"/>
      <c r="CR23" s="53"/>
      <c r="CS23" s="53"/>
      <c r="CT23" s="30"/>
      <c r="CU23" s="31"/>
      <c r="CV23" s="75"/>
      <c r="CW23" s="31"/>
      <c r="CX23" s="30"/>
      <c r="CY23" s="31"/>
      <c r="CZ23" s="30"/>
      <c r="DA23" s="30"/>
    </row>
    <row r="24" spans="1:105" s="55" customFormat="1" ht="15.75" x14ac:dyDescent="0.25">
      <c r="A24" s="52" t="e">
        <f>'2027.4 (РО)'!#REF!</f>
        <v>#REF!</v>
      </c>
      <c r="B24" s="51" t="e">
        <f>'2027.4 (РО)'!#REF!</f>
        <v>#REF!</v>
      </c>
      <c r="C24" s="103">
        <v>13</v>
      </c>
      <c r="D24" s="231" t="s">
        <v>60</v>
      </c>
      <c r="E24" s="59" t="e">
        <f>'2027.4 (РО)'!#REF!</f>
        <v>#REF!</v>
      </c>
      <c r="F24" s="59" t="e">
        <f t="shared" si="1"/>
        <v>#REF!</v>
      </c>
      <c r="G24" s="59" t="e">
        <f t="shared" si="2"/>
        <v>#REF!</v>
      </c>
      <c r="H24" s="213" t="e">
        <f t="shared" si="0"/>
        <v>#REF!</v>
      </c>
      <c r="I24" s="232" t="e">
        <f t="shared" si="3"/>
        <v>#REF!</v>
      </c>
      <c r="J24" s="229" t="e">
        <f>'2027.4 (РО)'!#REF!</f>
        <v>#REF!</v>
      </c>
      <c r="K24" s="229" t="e">
        <f>'2027.4 (РО)'!#REF!</f>
        <v>#REF!</v>
      </c>
      <c r="L24" s="184" t="e">
        <f>'2027.4 (РО)'!#REF!</f>
        <v>#REF!</v>
      </c>
      <c r="M24" s="229" t="e">
        <f>'2027.4 (РО)'!#REF!</f>
        <v>#REF!</v>
      </c>
      <c r="N24" s="229" t="e">
        <f>'2027.4 (РО)'!#REF!</f>
        <v>#REF!</v>
      </c>
      <c r="O24" s="229" t="e">
        <f>'2027.4 (РО)'!#REF!</f>
        <v>#REF!</v>
      </c>
      <c r="P24" s="229" t="e">
        <f>'2027.4 (РО)'!#REF!</f>
        <v>#REF!</v>
      </c>
      <c r="Q24" s="233" t="e">
        <f>'2027.4 (РО)'!#REF!</f>
        <v>#REF!</v>
      </c>
      <c r="R24" s="229" t="e">
        <f>'2027.4 (РО)'!#REF!</f>
        <v>#REF!</v>
      </c>
      <c r="S24" s="233" t="e">
        <f>'2027.4 (РО)'!#REF!</f>
        <v>#REF!</v>
      </c>
      <c r="T24" s="214" t="e">
        <f>'2027.4 (РО)'!#REF!</f>
        <v>#REF!</v>
      </c>
      <c r="U24" s="233" t="e">
        <f>'2027.4 (РО)'!#REF!</f>
        <v>#REF!</v>
      </c>
      <c r="V24" s="214" t="e">
        <f>'2027.4 (РО)'!#REF!</f>
        <v>#REF!</v>
      </c>
      <c r="W24" s="233" t="e">
        <f>'2027.4 (РО)'!#REF!</f>
        <v>#REF!</v>
      </c>
      <c r="X24" s="214" t="e">
        <f>'2027.4 (РО)'!#REF!</f>
        <v>#REF!</v>
      </c>
      <c r="Y24" s="233" t="e">
        <f>'2027.4 (РО)'!#REF!</f>
        <v>#REF!</v>
      </c>
      <c r="Z24" s="214" t="e">
        <f>'2027.4 (РО)'!#REF!</f>
        <v>#REF!</v>
      </c>
      <c r="AA24" s="233" t="e">
        <f>'2027.4 (РО)'!#REF!</f>
        <v>#REF!</v>
      </c>
      <c r="AB24" s="214" t="e">
        <f>'2027.4 (РО)'!#REF!</f>
        <v>#REF!</v>
      </c>
      <c r="AC24" s="233" t="e">
        <f>'2027.4 (РО)'!#REF!</f>
        <v>#REF!</v>
      </c>
      <c r="AD24" s="214" t="e">
        <f>'2027.4 (РО)'!#REF!</f>
        <v>#REF!</v>
      </c>
      <c r="AE24" s="233" t="e">
        <f>'2027.4 (РО)'!#REF!</f>
        <v>#REF!</v>
      </c>
      <c r="AF24" s="214" t="e">
        <f>'2027.4 (РО)'!#REF!</f>
        <v>#REF!</v>
      </c>
      <c r="AG24" s="233" t="e">
        <f>'2027.4 (РО)'!#REF!</f>
        <v>#REF!</v>
      </c>
      <c r="AH24" s="214" t="e">
        <f>'2027.4 (РО)'!#REF!</f>
        <v>#REF!</v>
      </c>
      <c r="AI24" s="234" t="e">
        <f>'2027.4 (РО)'!#REF!</f>
        <v>#REF!</v>
      </c>
      <c r="AJ24" s="214" t="e">
        <f>'2027.4 (РО)'!#REF!</f>
        <v>#REF!</v>
      </c>
      <c r="AK24" s="235" t="e">
        <f>'2027.4 (РО)'!#REF!</f>
        <v>#REF!</v>
      </c>
      <c r="AL24" s="236" t="e">
        <f>'2027.4 (РО)'!#REF!</f>
        <v>#REF!</v>
      </c>
      <c r="AM24" s="233" t="e">
        <f>'2027.4 (РО)'!#REF!</f>
        <v>#REF!</v>
      </c>
      <c r="AN24" s="233" t="e">
        <f>'2027.4 (РО)'!#REF!</f>
        <v>#REF!</v>
      </c>
      <c r="AO24" s="214" t="e">
        <f>'2027.4 (РО)'!#REF!</f>
        <v>#REF!</v>
      </c>
      <c r="AP24" s="233" t="e">
        <f>'2027.4 (РО)'!#REF!</f>
        <v>#REF!</v>
      </c>
      <c r="AQ24" s="214" t="e">
        <f>'2027.4 (РО)'!#REF!</f>
        <v>#REF!</v>
      </c>
      <c r="AR24" s="236" t="e">
        <f>'2027.4 (РО)'!#REF!</f>
        <v>#REF!</v>
      </c>
      <c r="AS24" s="234" t="e">
        <f>'2027.4 (РО)'!#REF!</f>
        <v>#REF!</v>
      </c>
      <c r="AT24" s="233" t="e">
        <f>'2027.4 (РО)'!#REF!</f>
        <v>#REF!</v>
      </c>
      <c r="AU24" s="233" t="e">
        <f>'2027.4 (РО)'!#REF!</f>
        <v>#REF!</v>
      </c>
      <c r="AV24" s="237" t="e">
        <f>'2027.4 (РО)'!#REF!</f>
        <v>#REF!</v>
      </c>
      <c r="AW24" s="214" t="e">
        <f>'2027.4 (РО)'!#REF!</f>
        <v>#REF!</v>
      </c>
      <c r="AX24" s="218" t="e">
        <f>'2027.4 (РО)'!#REF!</f>
        <v>#REF!</v>
      </c>
      <c r="AY24" s="233" t="e">
        <f>'2027.4 (РО)'!#REF!</f>
        <v>#REF!</v>
      </c>
      <c r="AZ24" s="238" t="e">
        <f>'2027.4 (РО)'!#REF!</f>
        <v>#REF!</v>
      </c>
      <c r="BA24" s="238" t="e">
        <f>'2027.4 (РО)'!#REF!</f>
        <v>#REF!</v>
      </c>
      <c r="BB24" s="238" t="e">
        <f>'2027.4 (РО)'!#REF!</f>
        <v>#REF!</v>
      </c>
      <c r="BC24" s="238" t="e">
        <f>'2027.4 (РО)'!#REF!</f>
        <v>#REF!</v>
      </c>
      <c r="BD24" s="238" t="e">
        <f>'2027.4 (РО)'!#REF!</f>
        <v>#REF!</v>
      </c>
      <c r="BE24" s="238" t="e">
        <f>'2027.4 (РО)'!#REF!</f>
        <v>#REF!</v>
      </c>
      <c r="BF24" s="238" t="e">
        <f>'2027.4 (РО)'!#REF!</f>
        <v>#REF!</v>
      </c>
      <c r="BG24" s="238" t="e">
        <f>'2027.4 (РО)'!#REF!</f>
        <v>#REF!</v>
      </c>
      <c r="BH24" s="238" t="e">
        <f>'2027.4 (РО)'!#REF!</f>
        <v>#REF!</v>
      </c>
      <c r="BI24" s="238" t="e">
        <f>'2027.4 (РО)'!#REF!</f>
        <v>#REF!</v>
      </c>
      <c r="BJ24" s="238" t="e">
        <f>'2027.4 (РО)'!#REF!</f>
        <v>#REF!</v>
      </c>
      <c r="BK24" s="238" t="e">
        <f>'2027.4 (РО)'!#REF!</f>
        <v>#REF!</v>
      </c>
      <c r="BL24" s="236" t="e">
        <f>'2027.4 (РО)'!#REF!</f>
        <v>#REF!</v>
      </c>
      <c r="BM24" s="238" t="e">
        <f>'2027.4 (РО)'!#REF!</f>
        <v>#REF!</v>
      </c>
      <c r="BN24" s="236" t="e">
        <f>'2027.4 (РО)'!#REF!</f>
        <v>#REF!</v>
      </c>
      <c r="BO24" s="238" t="e">
        <f>'2027.4 (РО)'!#REF!</f>
        <v>#REF!</v>
      </c>
      <c r="BP24" s="236" t="e">
        <f>'2027.4 (РО)'!#REF!</f>
        <v>#REF!</v>
      </c>
      <c r="BQ24" s="238" t="e">
        <f>'2027.4 (РО)'!#REF!</f>
        <v>#REF!</v>
      </c>
      <c r="BR24" s="236" t="e">
        <f>'2027.4 (РО)'!#REF!</f>
        <v>#REF!</v>
      </c>
      <c r="BS24" s="238" t="e">
        <f>'2027.4 (РО)'!#REF!</f>
        <v>#REF!</v>
      </c>
      <c r="BT24" s="236" t="e">
        <f>'2027.4 (РО)'!#REF!</f>
        <v>#REF!</v>
      </c>
      <c r="BU24" s="238" t="e">
        <f>'2027.4 (РО)'!#REF!</f>
        <v>#REF!</v>
      </c>
      <c r="BV24" s="236" t="e">
        <f>'2027.4 (РО)'!#REF!</f>
        <v>#REF!</v>
      </c>
      <c r="BW24" s="236" t="e">
        <f>'2027.4 (РО)'!#REF!</f>
        <v>#REF!</v>
      </c>
      <c r="BX24" s="238" t="e">
        <f>'2027.4 (РО)'!#REF!</f>
        <v>#REF!</v>
      </c>
      <c r="BY24" s="236" t="e">
        <f>'2027.4 (РО)'!#REF!</f>
        <v>#REF!</v>
      </c>
      <c r="BZ24" s="238" t="e">
        <f>'2027.4 (РО)'!#REF!</f>
        <v>#REF!</v>
      </c>
      <c r="CA24" s="184" t="e">
        <f>'2027.4 (РО)'!#REF!</f>
        <v>#REF!</v>
      </c>
      <c r="CB24" s="239" t="e">
        <f>'2027.4 (РО)'!#REF!</f>
        <v>#REF!</v>
      </c>
      <c r="CC24" s="31" t="e">
        <f>'2027.4 (РО)'!#REF!</f>
        <v>#REF!</v>
      </c>
      <c r="CD24" s="31" t="e">
        <f>'2027.4 (РО)'!#REF!</f>
        <v>#REF!</v>
      </c>
      <c r="CE24" s="30"/>
      <c r="CF24" s="30"/>
      <c r="CG24" s="30"/>
      <c r="CH24" s="31"/>
      <c r="CI24" s="30"/>
      <c r="CJ24" s="30"/>
      <c r="CK24" s="30"/>
      <c r="CM24" s="30"/>
      <c r="CN24" s="30"/>
      <c r="CO24" s="30"/>
      <c r="CP24" s="54"/>
      <c r="CQ24" s="31"/>
      <c r="CR24" s="53"/>
      <c r="CS24" s="53"/>
      <c r="CT24" s="30"/>
      <c r="CU24" s="31"/>
      <c r="CV24" s="75"/>
      <c r="CW24" s="31"/>
      <c r="CX24" s="30"/>
      <c r="CY24" s="31"/>
      <c r="CZ24" s="30"/>
      <c r="DA24" s="30"/>
    </row>
    <row r="25" spans="1:105" s="55" customFormat="1" ht="15.75" x14ac:dyDescent="0.25">
      <c r="A25" s="52" t="e">
        <f>'2027.4 (РО)'!#REF!</f>
        <v>#REF!</v>
      </c>
      <c r="B25" s="51" t="e">
        <f>'2027.4 (РО)'!#REF!</f>
        <v>#REF!</v>
      </c>
      <c r="C25" s="103">
        <v>14</v>
      </c>
      <c r="D25" s="64" t="s">
        <v>59</v>
      </c>
      <c r="E25" s="59" t="e">
        <f>'2027.4 (РО)'!#REF!</f>
        <v>#REF!</v>
      </c>
      <c r="F25" s="59" t="e">
        <f t="shared" si="1"/>
        <v>#REF!</v>
      </c>
      <c r="G25" s="59" t="e">
        <f t="shared" si="2"/>
        <v>#REF!</v>
      </c>
      <c r="H25" s="213" t="e">
        <f t="shared" si="0"/>
        <v>#REF!</v>
      </c>
      <c r="I25" s="50" t="e">
        <f t="shared" si="3"/>
        <v>#REF!</v>
      </c>
      <c r="J25" s="214" t="e">
        <f>'2027.4 (РО)'!#REF!</f>
        <v>#REF!</v>
      </c>
      <c r="K25" s="214" t="e">
        <f>'2027.4 (РО)'!#REF!</f>
        <v>#REF!</v>
      </c>
      <c r="L25" s="110" t="e">
        <f>'2027.4 (РО)'!#REF!</f>
        <v>#REF!</v>
      </c>
      <c r="M25" s="214" t="e">
        <f>'2027.4 (РО)'!#REF!</f>
        <v>#REF!</v>
      </c>
      <c r="N25" s="214" t="e">
        <f>'2027.4 (РО)'!#REF!</f>
        <v>#REF!</v>
      </c>
      <c r="O25" s="214" t="e">
        <f>'2027.4 (РО)'!#REF!</f>
        <v>#REF!</v>
      </c>
      <c r="P25" s="214" t="e">
        <f>'2027.4 (РО)'!#REF!</f>
        <v>#REF!</v>
      </c>
      <c r="Q25" s="216" t="e">
        <f>'2027.4 (РО)'!#REF!</f>
        <v>#REF!</v>
      </c>
      <c r="R25" s="214" t="e">
        <f>'2027.4 (РО)'!#REF!</f>
        <v>#REF!</v>
      </c>
      <c r="S25" s="216" t="e">
        <f>'2027.4 (РО)'!#REF!</f>
        <v>#REF!</v>
      </c>
      <c r="T25" s="214" t="e">
        <f>'2027.4 (РО)'!#REF!</f>
        <v>#REF!</v>
      </c>
      <c r="U25" s="216" t="e">
        <f>'2027.4 (РО)'!#REF!</f>
        <v>#REF!</v>
      </c>
      <c r="V25" s="214" t="e">
        <f>'2027.4 (РО)'!#REF!</f>
        <v>#REF!</v>
      </c>
      <c r="W25" s="216" t="e">
        <f>'2027.4 (РО)'!#REF!</f>
        <v>#REF!</v>
      </c>
      <c r="X25" s="214" t="e">
        <f>'2027.4 (РО)'!#REF!</f>
        <v>#REF!</v>
      </c>
      <c r="Y25" s="216" t="e">
        <f>'2027.4 (РО)'!#REF!</f>
        <v>#REF!</v>
      </c>
      <c r="Z25" s="214" t="e">
        <f>'2027.4 (РО)'!#REF!</f>
        <v>#REF!</v>
      </c>
      <c r="AA25" s="216" t="e">
        <f>'2027.4 (РО)'!#REF!</f>
        <v>#REF!</v>
      </c>
      <c r="AB25" s="214" t="e">
        <f>'2027.4 (РО)'!#REF!</f>
        <v>#REF!</v>
      </c>
      <c r="AC25" s="216" t="e">
        <f>'2027.4 (РО)'!#REF!</f>
        <v>#REF!</v>
      </c>
      <c r="AD25" s="214" t="e">
        <f>'2027.4 (РО)'!#REF!</f>
        <v>#REF!</v>
      </c>
      <c r="AE25" s="216" t="e">
        <f>'2027.4 (РО)'!#REF!</f>
        <v>#REF!</v>
      </c>
      <c r="AF25" s="214" t="e">
        <f>'2027.4 (РО)'!#REF!</f>
        <v>#REF!</v>
      </c>
      <c r="AG25" s="216" t="e">
        <f>'2027.4 (РО)'!#REF!</f>
        <v>#REF!</v>
      </c>
      <c r="AH25" s="214" t="e">
        <f>'2027.4 (РО)'!#REF!</f>
        <v>#REF!</v>
      </c>
      <c r="AI25" s="217" t="e">
        <f>'2027.4 (РО)'!#REF!</f>
        <v>#REF!</v>
      </c>
      <c r="AJ25" s="214" t="e">
        <f>'2027.4 (РО)'!#REF!</f>
        <v>#REF!</v>
      </c>
      <c r="AK25" s="199" t="e">
        <f>'2027.4 (РО)'!#REF!</f>
        <v>#REF!</v>
      </c>
      <c r="AL25" s="205" t="e">
        <f>'2027.4 (РО)'!#REF!</f>
        <v>#REF!</v>
      </c>
      <c r="AM25" s="216" t="e">
        <f>'2027.4 (РО)'!#REF!</f>
        <v>#REF!</v>
      </c>
      <c r="AN25" s="216" t="e">
        <f>'2027.4 (РО)'!#REF!</f>
        <v>#REF!</v>
      </c>
      <c r="AO25" s="214" t="e">
        <f>'2027.4 (РО)'!#REF!</f>
        <v>#REF!</v>
      </c>
      <c r="AP25" s="216" t="e">
        <f>'2027.4 (РО)'!#REF!</f>
        <v>#REF!</v>
      </c>
      <c r="AQ25" s="214" t="e">
        <f>'2027.4 (РО)'!#REF!</f>
        <v>#REF!</v>
      </c>
      <c r="AR25" s="205" t="e">
        <f>'2027.4 (РО)'!#REF!</f>
        <v>#REF!</v>
      </c>
      <c r="AS25" s="217" t="e">
        <f>'2027.4 (РО)'!#REF!</f>
        <v>#REF!</v>
      </c>
      <c r="AT25" s="216" t="e">
        <f>'2027.4 (РО)'!#REF!</f>
        <v>#REF!</v>
      </c>
      <c r="AU25" s="216" t="e">
        <f>'2027.4 (РО)'!#REF!</f>
        <v>#REF!</v>
      </c>
      <c r="AV25" s="198" t="e">
        <f>'2027.4 (РО)'!#REF!</f>
        <v>#REF!</v>
      </c>
      <c r="AW25" s="214" t="e">
        <f>'2027.4 (РО)'!#REF!</f>
        <v>#REF!</v>
      </c>
      <c r="AX25" s="218" t="e">
        <f>'2027.4 (РО)'!#REF!</f>
        <v>#REF!</v>
      </c>
      <c r="AY25" s="216" t="e">
        <f>'2027.4 (РО)'!#REF!</f>
        <v>#REF!</v>
      </c>
      <c r="AZ25" s="201" t="e">
        <f>'2027.4 (РО)'!#REF!</f>
        <v>#REF!</v>
      </c>
      <c r="BA25" s="201" t="e">
        <f>'2027.4 (РО)'!#REF!</f>
        <v>#REF!</v>
      </c>
      <c r="BB25" s="201" t="e">
        <f>'2027.4 (РО)'!#REF!</f>
        <v>#REF!</v>
      </c>
      <c r="BC25" s="201" t="e">
        <f>'2027.4 (РО)'!#REF!</f>
        <v>#REF!</v>
      </c>
      <c r="BD25" s="201" t="e">
        <f>'2027.4 (РО)'!#REF!</f>
        <v>#REF!</v>
      </c>
      <c r="BE25" s="201" t="e">
        <f>'2027.4 (РО)'!#REF!</f>
        <v>#REF!</v>
      </c>
      <c r="BF25" s="201" t="e">
        <f>'2027.4 (РО)'!#REF!</f>
        <v>#REF!</v>
      </c>
      <c r="BG25" s="201" t="e">
        <f>'2027.4 (РО)'!#REF!</f>
        <v>#REF!</v>
      </c>
      <c r="BH25" s="201" t="e">
        <f>'2027.4 (РО)'!#REF!</f>
        <v>#REF!</v>
      </c>
      <c r="BI25" s="201" t="e">
        <f>'2027.4 (РО)'!#REF!</f>
        <v>#REF!</v>
      </c>
      <c r="BJ25" s="201" t="e">
        <f>'2027.4 (РО)'!#REF!</f>
        <v>#REF!</v>
      </c>
      <c r="BK25" s="201" t="e">
        <f>'2027.4 (РО)'!#REF!</f>
        <v>#REF!</v>
      </c>
      <c r="BL25" s="205" t="e">
        <f>'2027.4 (РО)'!#REF!</f>
        <v>#REF!</v>
      </c>
      <c r="BM25" s="201" t="e">
        <f>'2027.4 (РО)'!#REF!</f>
        <v>#REF!</v>
      </c>
      <c r="BN25" s="205" t="e">
        <f>'2027.4 (РО)'!#REF!</f>
        <v>#REF!</v>
      </c>
      <c r="BO25" s="201" t="e">
        <f>'2027.4 (РО)'!#REF!</f>
        <v>#REF!</v>
      </c>
      <c r="BP25" s="205" t="e">
        <f>'2027.4 (РО)'!#REF!</f>
        <v>#REF!</v>
      </c>
      <c r="BQ25" s="201" t="e">
        <f>'2027.4 (РО)'!#REF!</f>
        <v>#REF!</v>
      </c>
      <c r="BR25" s="205" t="e">
        <f>'2027.4 (РО)'!#REF!</f>
        <v>#REF!</v>
      </c>
      <c r="BS25" s="201" t="e">
        <f>'2027.4 (РО)'!#REF!</f>
        <v>#REF!</v>
      </c>
      <c r="BT25" s="205" t="e">
        <f>'2027.4 (РО)'!#REF!</f>
        <v>#REF!</v>
      </c>
      <c r="BU25" s="201" t="e">
        <f>'2027.4 (РО)'!#REF!</f>
        <v>#REF!</v>
      </c>
      <c r="BV25" s="205" t="e">
        <f>'2027.4 (РО)'!#REF!</f>
        <v>#REF!</v>
      </c>
      <c r="BW25" s="205" t="e">
        <f>'2027.4 (РО)'!#REF!</f>
        <v>#REF!</v>
      </c>
      <c r="BX25" s="201" t="e">
        <f>'2027.4 (РО)'!#REF!</f>
        <v>#REF!</v>
      </c>
      <c r="BY25" s="205" t="e">
        <f>'2027.4 (РО)'!#REF!</f>
        <v>#REF!</v>
      </c>
      <c r="BZ25" s="201" t="e">
        <f>'2027.4 (РО)'!#REF!</f>
        <v>#REF!</v>
      </c>
      <c r="CA25" s="110" t="e">
        <f>'2027.4 (РО)'!#REF!</f>
        <v>#REF!</v>
      </c>
      <c r="CB25" s="107" t="e">
        <f>'2027.4 (РО)'!#REF!</f>
        <v>#REF!</v>
      </c>
      <c r="CC25" s="31" t="e">
        <f>'2027.4 (РО)'!#REF!</f>
        <v>#REF!</v>
      </c>
      <c r="CD25" s="31" t="e">
        <f>'2027.4 (РО)'!#REF!</f>
        <v>#REF!</v>
      </c>
      <c r="CE25" s="30"/>
      <c r="CF25" s="30"/>
      <c r="CG25" s="30"/>
      <c r="CH25" s="31"/>
      <c r="CI25" s="30"/>
      <c r="CJ25" s="30"/>
      <c r="CK25" s="30"/>
      <c r="CM25" s="30"/>
      <c r="CN25" s="30"/>
      <c r="CO25" s="30"/>
      <c r="CP25" s="54"/>
      <c r="CQ25" s="31"/>
      <c r="CR25" s="53"/>
      <c r="CS25" s="53"/>
      <c r="CT25" s="30"/>
      <c r="CU25" s="31"/>
      <c r="CV25" s="75"/>
      <c r="CW25" s="31"/>
      <c r="CX25" s="30"/>
      <c r="CY25" s="31"/>
      <c r="CZ25" s="30"/>
      <c r="DA25" s="30"/>
    </row>
    <row r="26" spans="1:105" s="55" customFormat="1" ht="15.75" x14ac:dyDescent="0.25">
      <c r="A26" s="52" t="str">
        <f>'2027.4 (РО)'!A63</f>
        <v xml:space="preserve">Приморский район </v>
      </c>
      <c r="B26" s="51">
        <f>'2027.4 (РО)'!B63</f>
        <v>2027</v>
      </c>
      <c r="C26" s="103">
        <v>15</v>
      </c>
      <c r="D26" s="64" t="s">
        <v>22</v>
      </c>
      <c r="E26" s="59">
        <f>'2027.4 (РО)'!C62</f>
        <v>48</v>
      </c>
      <c r="F26" s="59">
        <f t="shared" si="1"/>
        <v>48</v>
      </c>
      <c r="G26" s="59">
        <f t="shared" si="2"/>
        <v>0</v>
      </c>
      <c r="H26" s="213">
        <f t="shared" si="0"/>
        <v>82</v>
      </c>
      <c r="I26" s="50">
        <f t="shared" si="3"/>
        <v>13</v>
      </c>
      <c r="J26" s="214">
        <f>'2027.4 (РО)'!K63</f>
        <v>565207.71000000008</v>
      </c>
      <c r="K26" s="214">
        <f>'2027.4 (РО)'!L63</f>
        <v>479383.01000000007</v>
      </c>
      <c r="L26" s="110">
        <f>'2027.4 (РО)'!M63</f>
        <v>0</v>
      </c>
      <c r="M26" s="214">
        <f>'2027.4 (РО)'!N63</f>
        <v>1469723464.8800001</v>
      </c>
      <c r="N26" s="214">
        <f>'2027.4 (РО)'!O63</f>
        <v>0</v>
      </c>
      <c r="O26" s="214">
        <f>'2027.4 (РО)'!P63</f>
        <v>1469723464.8800001</v>
      </c>
      <c r="P26" s="214">
        <f>'2027.4 (РО)'!Q63</f>
        <v>352119.15</v>
      </c>
      <c r="Q26" s="216">
        <f>'2027.4 (РО)'!R63</f>
        <v>1</v>
      </c>
      <c r="R26" s="214">
        <f>'2027.4 (РО)'!S63</f>
        <v>253466994.19</v>
      </c>
      <c r="S26" s="216">
        <f>'2027.4 (РО)'!T63</f>
        <v>9</v>
      </c>
      <c r="T26" s="214">
        <f>'2027.4 (РО)'!U63</f>
        <v>0</v>
      </c>
      <c r="U26" s="216">
        <f>'2027.4 (РО)'!V63</f>
        <v>0</v>
      </c>
      <c r="V26" s="214">
        <f>'2027.4 (РО)'!W63</f>
        <v>58320132.189999998</v>
      </c>
      <c r="W26" s="216">
        <f>'2027.4 (РО)'!X63</f>
        <v>9</v>
      </c>
      <c r="X26" s="214">
        <f>'2027.4 (РО)'!Y63</f>
        <v>38868165.769999996</v>
      </c>
      <c r="Y26" s="216">
        <f>'2027.4 (РО)'!Z63</f>
        <v>9</v>
      </c>
      <c r="Z26" s="214">
        <f>'2027.4 (РО)'!AA63</f>
        <v>28911390.959999997</v>
      </c>
      <c r="AA26" s="216">
        <f>'2027.4 (РО)'!AB63</f>
        <v>9</v>
      </c>
      <c r="AB26" s="214">
        <f>'2027.4 (РО)'!AC63</f>
        <v>0</v>
      </c>
      <c r="AC26" s="216">
        <f>'2027.4 (РО)'!AD63</f>
        <v>0</v>
      </c>
      <c r="AD26" s="214">
        <f>'2027.4 (РО)'!AE63</f>
        <v>17017991.039999999</v>
      </c>
      <c r="AE26" s="216">
        <f>'2027.4 (РО)'!AF63</f>
        <v>1</v>
      </c>
      <c r="AF26" s="214">
        <f>'2027.4 (РО)'!AG63</f>
        <v>0</v>
      </c>
      <c r="AG26" s="216">
        <f>'2027.4 (РО)'!AH63</f>
        <v>0</v>
      </c>
      <c r="AH26" s="214">
        <f>'2027.4 (РО)'!AI63</f>
        <v>833701619.91999972</v>
      </c>
      <c r="AI26" s="217">
        <f>'2027.4 (РО)'!AJ63</f>
        <v>0</v>
      </c>
      <c r="AJ26" s="214" t="e">
        <f>'2027.4 (РО)'!#REF!</f>
        <v>#REF!</v>
      </c>
      <c r="AK26" s="84">
        <f>'2027.4 (РО)'!AK63</f>
        <v>0</v>
      </c>
      <c r="AL26" s="205">
        <f>'2027.4 (РО)'!AN63</f>
        <v>0</v>
      </c>
      <c r="AM26" s="216">
        <f>'2027.4 (РО)'!AO63</f>
        <v>29</v>
      </c>
      <c r="AN26" s="216">
        <f>'2027.4 (РО)'!AP63</f>
        <v>134</v>
      </c>
      <c r="AO26" s="214">
        <f>'2027.4 (РО)'!AU63</f>
        <v>91069129.129999995</v>
      </c>
      <c r="AP26" s="216">
        <f>'2027.4 (РО)'!AY63</f>
        <v>9</v>
      </c>
      <c r="AQ26" s="214">
        <f>'2027.4 (РО)'!AZ63</f>
        <v>133365922.53000002</v>
      </c>
      <c r="AR26" s="205">
        <f>'2027.4 (РО)'!BD63</f>
        <v>4</v>
      </c>
      <c r="AS26" s="217">
        <f>'2027.4 (РО)'!BE63</f>
        <v>7000000</v>
      </c>
      <c r="AT26" s="216">
        <f>'2027.4 (РО)'!BF63</f>
        <v>2</v>
      </c>
      <c r="AU26" s="216">
        <f>'2027.4 (РО)'!BG63</f>
        <v>2</v>
      </c>
      <c r="AV26" s="198">
        <f>'2027.4 (РО)'!BH63</f>
        <v>0</v>
      </c>
      <c r="AW26" s="214">
        <f>'2027.4 (РО)'!BI63</f>
        <v>7650000</v>
      </c>
      <c r="AX26" s="218">
        <f>'2027.4 (РО)'!BJ63</f>
        <v>13</v>
      </c>
      <c r="AY26" s="216">
        <f>'2027.4 (РО)'!BK63</f>
        <v>13</v>
      </c>
      <c r="AZ26" s="201">
        <f>'2027.4 (РО)'!BL63</f>
        <v>0</v>
      </c>
      <c r="BA26" s="201">
        <f>'2027.4 (РО)'!BM63</f>
        <v>0</v>
      </c>
      <c r="BB26" s="201">
        <f>'2027.4 (РО)'!BN63</f>
        <v>0</v>
      </c>
      <c r="BC26" s="201">
        <f>'2027.4 (РО)'!BO63</f>
        <v>0</v>
      </c>
      <c r="BD26" s="201">
        <f>'2027.4 (РО)'!BP63</f>
        <v>0</v>
      </c>
      <c r="BE26" s="201">
        <f>'2027.4 (РО)'!BQ63</f>
        <v>0</v>
      </c>
      <c r="BF26" s="201">
        <f>'2027.4 (РО)'!BR63</f>
        <v>0</v>
      </c>
      <c r="BG26" s="201">
        <f>'2027.4 (РО)'!BS63</f>
        <v>0</v>
      </c>
      <c r="BH26" s="201">
        <f>'2027.4 (РО)'!BT63</f>
        <v>0</v>
      </c>
      <c r="BI26" s="201">
        <f>'2027.4 (РО)'!BU63</f>
        <v>0</v>
      </c>
      <c r="BJ26" s="201">
        <f>'2027.4 (РО)'!BV63</f>
        <v>0</v>
      </c>
      <c r="BK26" s="201">
        <f>'2027.4 (РО)'!BW63</f>
        <v>0</v>
      </c>
      <c r="BL26" s="205">
        <f>'2027.4 (РО)'!BX63</f>
        <v>0</v>
      </c>
      <c r="BM26" s="201">
        <f>'2027.4 (РО)'!BY63</f>
        <v>0</v>
      </c>
      <c r="BN26" s="205">
        <f>'2027.4 (РО)'!BZ63</f>
        <v>0</v>
      </c>
      <c r="BO26" s="201">
        <f>'2027.4 (РО)'!CA63</f>
        <v>0</v>
      </c>
      <c r="BP26" s="205">
        <f>'2027.4 (РО)'!CB63</f>
        <v>0</v>
      </c>
      <c r="BQ26" s="201">
        <f>'2027.4 (РО)'!CC63</f>
        <v>0</v>
      </c>
      <c r="BR26" s="205">
        <f>'2027.4 (РО)'!CD63</f>
        <v>0</v>
      </c>
      <c r="BS26" s="201">
        <f>'2027.4 (РО)'!CE63</f>
        <v>0</v>
      </c>
      <c r="BT26" s="205">
        <f>'2027.4 (РО)'!CF63</f>
        <v>0</v>
      </c>
      <c r="BU26" s="201">
        <f>'2027.4 (РО)'!CG63</f>
        <v>0</v>
      </c>
      <c r="BV26" s="205">
        <f>'2027.4 (РО)'!CH63</f>
        <v>13</v>
      </c>
      <c r="BW26" s="205">
        <f>'2027.4 (РО)'!CI63</f>
        <v>0</v>
      </c>
      <c r="BX26" s="201" t="e">
        <f>'2027.4 (РО)'!#REF!</f>
        <v>#REF!</v>
      </c>
      <c r="BY26" s="205">
        <f>'2027.4 (РО)'!CK63</f>
        <v>0</v>
      </c>
      <c r="BZ26" s="201">
        <f>'2027.4 (РО)'!CL63</f>
        <v>0</v>
      </c>
      <c r="CA26" s="110">
        <f>'2027.4 (РО)'!CM63</f>
        <v>0</v>
      </c>
      <c r="CB26" s="107">
        <f>'2027.4 (РО)'!CN63</f>
        <v>0</v>
      </c>
      <c r="CC26" s="31">
        <f>'2027.4 (РО)'!CO63</f>
        <v>1462073464.8800001</v>
      </c>
      <c r="CD26" s="31">
        <f>'2027.4 (РО)'!CP63</f>
        <v>48</v>
      </c>
      <c r="CE26" s="30"/>
      <c r="CF26" s="30"/>
      <c r="CG26" s="30"/>
      <c r="CH26" s="31"/>
      <c r="CI26" s="30"/>
      <c r="CJ26" s="30"/>
      <c r="CK26" s="30"/>
      <c r="CM26" s="30"/>
      <c r="CN26" s="30"/>
      <c r="CO26" s="30"/>
      <c r="CP26" s="54"/>
      <c r="CQ26" s="31"/>
      <c r="CR26" s="53"/>
      <c r="CS26" s="53"/>
      <c r="CT26" s="30"/>
      <c r="CU26" s="31"/>
      <c r="CV26" s="75"/>
      <c r="CW26" s="31"/>
      <c r="CX26" s="30"/>
      <c r="CY26" s="31"/>
      <c r="CZ26" s="30"/>
      <c r="DA26" s="30"/>
    </row>
    <row r="27" spans="1:105" s="55" customFormat="1" ht="15.75" x14ac:dyDescent="0.25">
      <c r="A27" s="52" t="e">
        <f>'2027.4 (РО)'!#REF!</f>
        <v>#REF!</v>
      </c>
      <c r="B27" s="51" t="e">
        <f>'2027.4 (РО)'!#REF!</f>
        <v>#REF!</v>
      </c>
      <c r="C27" s="103">
        <v>16</v>
      </c>
      <c r="D27" s="64" t="s">
        <v>18</v>
      </c>
      <c r="E27" s="59" t="e">
        <f>'2027.4 (РО)'!#REF!</f>
        <v>#REF!</v>
      </c>
      <c r="F27" s="59" t="e">
        <f t="shared" si="1"/>
        <v>#REF!</v>
      </c>
      <c r="G27" s="59" t="e">
        <f t="shared" si="2"/>
        <v>#REF!</v>
      </c>
      <c r="H27" s="213" t="e">
        <f t="shared" si="0"/>
        <v>#REF!</v>
      </c>
      <c r="I27" s="50" t="e">
        <f t="shared" si="3"/>
        <v>#REF!</v>
      </c>
      <c r="J27" s="214" t="e">
        <f>'2027.4 (РО)'!#REF!</f>
        <v>#REF!</v>
      </c>
      <c r="K27" s="214" t="e">
        <f>'2027.4 (РО)'!#REF!</f>
        <v>#REF!</v>
      </c>
      <c r="L27" s="110" t="e">
        <f>'2027.4 (РО)'!#REF!</f>
        <v>#REF!</v>
      </c>
      <c r="M27" s="214" t="e">
        <f>'2027.4 (РО)'!#REF!</f>
        <v>#REF!</v>
      </c>
      <c r="N27" s="214" t="e">
        <f>'2027.4 (РО)'!#REF!</f>
        <v>#REF!</v>
      </c>
      <c r="O27" s="214" t="e">
        <f>'2027.4 (РО)'!#REF!</f>
        <v>#REF!</v>
      </c>
      <c r="P27" s="214" t="e">
        <f>'2027.4 (РО)'!#REF!</f>
        <v>#REF!</v>
      </c>
      <c r="Q27" s="216" t="e">
        <f>'2027.4 (РО)'!#REF!</f>
        <v>#REF!</v>
      </c>
      <c r="R27" s="214" t="e">
        <f>'2027.4 (РО)'!#REF!</f>
        <v>#REF!</v>
      </c>
      <c r="S27" s="216" t="e">
        <f>'2027.4 (РО)'!#REF!</f>
        <v>#REF!</v>
      </c>
      <c r="T27" s="214" t="e">
        <f>'2027.4 (РО)'!#REF!</f>
        <v>#REF!</v>
      </c>
      <c r="U27" s="216" t="e">
        <f>'2027.4 (РО)'!#REF!</f>
        <v>#REF!</v>
      </c>
      <c r="V27" s="214" t="e">
        <f>'2027.4 (РО)'!#REF!</f>
        <v>#REF!</v>
      </c>
      <c r="W27" s="216" t="e">
        <f>'2027.4 (РО)'!#REF!</f>
        <v>#REF!</v>
      </c>
      <c r="X27" s="214" t="e">
        <f>'2027.4 (РО)'!#REF!</f>
        <v>#REF!</v>
      </c>
      <c r="Y27" s="216" t="e">
        <f>'2027.4 (РО)'!#REF!</f>
        <v>#REF!</v>
      </c>
      <c r="Z27" s="214" t="e">
        <f>'2027.4 (РО)'!#REF!</f>
        <v>#REF!</v>
      </c>
      <c r="AA27" s="216" t="e">
        <f>'2027.4 (РО)'!#REF!</f>
        <v>#REF!</v>
      </c>
      <c r="AB27" s="214" t="e">
        <f>'2027.4 (РО)'!#REF!</f>
        <v>#REF!</v>
      </c>
      <c r="AC27" s="216" t="e">
        <f>'2027.4 (РО)'!#REF!</f>
        <v>#REF!</v>
      </c>
      <c r="AD27" s="214" t="e">
        <f>'2027.4 (РО)'!#REF!</f>
        <v>#REF!</v>
      </c>
      <c r="AE27" s="216" t="e">
        <f>'2027.4 (РО)'!#REF!</f>
        <v>#REF!</v>
      </c>
      <c r="AF27" s="214" t="e">
        <f>'2027.4 (РО)'!#REF!</f>
        <v>#REF!</v>
      </c>
      <c r="AG27" s="216" t="e">
        <f>'2027.4 (РО)'!#REF!</f>
        <v>#REF!</v>
      </c>
      <c r="AH27" s="214" t="e">
        <f>'2027.4 (РО)'!#REF!</f>
        <v>#REF!</v>
      </c>
      <c r="AI27" s="217" t="e">
        <f>'2027.4 (РО)'!#REF!</f>
        <v>#REF!</v>
      </c>
      <c r="AJ27" s="214" t="e">
        <f>'2027.4 (РО)'!#REF!</f>
        <v>#REF!</v>
      </c>
      <c r="AK27" s="84" t="e">
        <f>'2027.4 (РО)'!#REF!</f>
        <v>#REF!</v>
      </c>
      <c r="AL27" s="205" t="e">
        <f>'2027.4 (РО)'!#REF!</f>
        <v>#REF!</v>
      </c>
      <c r="AM27" s="216" t="e">
        <f>'2027.4 (РО)'!#REF!</f>
        <v>#REF!</v>
      </c>
      <c r="AN27" s="216" t="e">
        <f>'2027.4 (РО)'!#REF!</f>
        <v>#REF!</v>
      </c>
      <c r="AO27" s="214" t="e">
        <f>'2027.4 (РО)'!#REF!</f>
        <v>#REF!</v>
      </c>
      <c r="AP27" s="216" t="e">
        <f>'2027.4 (РО)'!#REF!</f>
        <v>#REF!</v>
      </c>
      <c r="AQ27" s="214" t="e">
        <f>'2027.4 (РО)'!#REF!</f>
        <v>#REF!</v>
      </c>
      <c r="AR27" s="205" t="e">
        <f>'2027.4 (РО)'!#REF!</f>
        <v>#REF!</v>
      </c>
      <c r="AS27" s="217" t="e">
        <f>'2027.4 (РО)'!#REF!</f>
        <v>#REF!</v>
      </c>
      <c r="AT27" s="216" t="e">
        <f>'2027.4 (РО)'!#REF!</f>
        <v>#REF!</v>
      </c>
      <c r="AU27" s="216" t="e">
        <f>'2027.4 (РО)'!#REF!</f>
        <v>#REF!</v>
      </c>
      <c r="AV27" s="198" t="e">
        <f>'2027.4 (РО)'!#REF!</f>
        <v>#REF!</v>
      </c>
      <c r="AW27" s="214" t="e">
        <f>'2027.4 (РО)'!#REF!</f>
        <v>#REF!</v>
      </c>
      <c r="AX27" s="218" t="e">
        <f>'2027.4 (РО)'!#REF!</f>
        <v>#REF!</v>
      </c>
      <c r="AY27" s="216" t="e">
        <f>'2027.4 (РО)'!#REF!</f>
        <v>#REF!</v>
      </c>
      <c r="AZ27" s="201" t="e">
        <f>'2027.4 (РО)'!#REF!</f>
        <v>#REF!</v>
      </c>
      <c r="BA27" s="201" t="e">
        <f>'2027.4 (РО)'!#REF!</f>
        <v>#REF!</v>
      </c>
      <c r="BB27" s="201" t="e">
        <f>'2027.4 (РО)'!#REF!</f>
        <v>#REF!</v>
      </c>
      <c r="BC27" s="201" t="e">
        <f>'2027.4 (РО)'!#REF!</f>
        <v>#REF!</v>
      </c>
      <c r="BD27" s="201" t="e">
        <f>'2027.4 (РО)'!#REF!</f>
        <v>#REF!</v>
      </c>
      <c r="BE27" s="201" t="e">
        <f>'2027.4 (РО)'!#REF!</f>
        <v>#REF!</v>
      </c>
      <c r="BF27" s="201" t="e">
        <f>'2027.4 (РО)'!#REF!</f>
        <v>#REF!</v>
      </c>
      <c r="BG27" s="201" t="e">
        <f>'2027.4 (РО)'!#REF!</f>
        <v>#REF!</v>
      </c>
      <c r="BH27" s="201" t="e">
        <f>'2027.4 (РО)'!#REF!</f>
        <v>#REF!</v>
      </c>
      <c r="BI27" s="201" t="e">
        <f>'2027.4 (РО)'!#REF!</f>
        <v>#REF!</v>
      </c>
      <c r="BJ27" s="201" t="e">
        <f>'2027.4 (РО)'!#REF!</f>
        <v>#REF!</v>
      </c>
      <c r="BK27" s="201" t="e">
        <f>'2027.4 (РО)'!#REF!</f>
        <v>#REF!</v>
      </c>
      <c r="BL27" s="205" t="e">
        <f>'2027.4 (РО)'!#REF!</f>
        <v>#REF!</v>
      </c>
      <c r="BM27" s="201" t="e">
        <f>'2027.4 (РО)'!#REF!</f>
        <v>#REF!</v>
      </c>
      <c r="BN27" s="205" t="e">
        <f>'2027.4 (РО)'!#REF!</f>
        <v>#REF!</v>
      </c>
      <c r="BO27" s="201" t="e">
        <f>'2027.4 (РО)'!#REF!</f>
        <v>#REF!</v>
      </c>
      <c r="BP27" s="205" t="e">
        <f>'2027.4 (РО)'!#REF!</f>
        <v>#REF!</v>
      </c>
      <c r="BQ27" s="201" t="e">
        <f>'2027.4 (РО)'!#REF!</f>
        <v>#REF!</v>
      </c>
      <c r="BR27" s="205" t="e">
        <f>'2027.4 (РО)'!#REF!</f>
        <v>#REF!</v>
      </c>
      <c r="BS27" s="201" t="e">
        <f>'2027.4 (РО)'!#REF!</f>
        <v>#REF!</v>
      </c>
      <c r="BT27" s="205" t="e">
        <f>'2027.4 (РО)'!#REF!</f>
        <v>#REF!</v>
      </c>
      <c r="BU27" s="201" t="e">
        <f>'2027.4 (РО)'!#REF!</f>
        <v>#REF!</v>
      </c>
      <c r="BV27" s="205" t="e">
        <f>'2027.4 (РО)'!#REF!</f>
        <v>#REF!</v>
      </c>
      <c r="BW27" s="205" t="e">
        <f>'2027.4 (РО)'!#REF!</f>
        <v>#REF!</v>
      </c>
      <c r="BX27" s="201" t="e">
        <f>'2027.4 (РО)'!#REF!</f>
        <v>#REF!</v>
      </c>
      <c r="BY27" s="205" t="e">
        <f>'2027.4 (РО)'!#REF!</f>
        <v>#REF!</v>
      </c>
      <c r="BZ27" s="201" t="e">
        <f>'2027.4 (РО)'!#REF!</f>
        <v>#REF!</v>
      </c>
      <c r="CA27" s="110" t="e">
        <f>'2027.4 (РО)'!#REF!</f>
        <v>#REF!</v>
      </c>
      <c r="CB27" s="107" t="e">
        <f>'2027.4 (РО)'!#REF!</f>
        <v>#REF!</v>
      </c>
      <c r="CC27" s="31" t="e">
        <f>'2027.4 (РО)'!#REF!</f>
        <v>#REF!</v>
      </c>
      <c r="CD27" s="31" t="e">
        <f>'2027.4 (РО)'!#REF!</f>
        <v>#REF!</v>
      </c>
      <c r="CE27" s="30"/>
      <c r="CF27" s="30"/>
      <c r="CG27" s="30"/>
      <c r="CH27" s="31"/>
      <c r="CI27" s="30"/>
      <c r="CJ27" s="30"/>
      <c r="CK27" s="30"/>
      <c r="CM27" s="30"/>
      <c r="CN27" s="30"/>
      <c r="CO27" s="30"/>
      <c r="CP27" s="54"/>
      <c r="CQ27" s="31"/>
      <c r="CR27" s="53"/>
      <c r="CS27" s="53"/>
      <c r="CT27" s="30"/>
      <c r="CU27" s="31"/>
      <c r="CV27" s="75"/>
      <c r="CW27" s="31"/>
      <c r="CX27" s="30"/>
      <c r="CY27" s="31"/>
      <c r="CZ27" s="30"/>
      <c r="DA27" s="30"/>
    </row>
    <row r="28" spans="1:105" s="55" customFormat="1" ht="15.75" x14ac:dyDescent="0.25">
      <c r="A28" s="52" t="e">
        <f>'2027.4 (РО)'!#REF!</f>
        <v>#REF!</v>
      </c>
      <c r="B28" s="51" t="e">
        <f>'2027.4 (РО)'!#REF!</f>
        <v>#REF!</v>
      </c>
      <c r="C28" s="103">
        <v>17</v>
      </c>
      <c r="D28" s="64" t="s">
        <v>7</v>
      </c>
      <c r="E28" s="59" t="e">
        <f>'2027.4 (РО)'!#REF!</f>
        <v>#REF!</v>
      </c>
      <c r="F28" s="59" t="e">
        <f t="shared" si="1"/>
        <v>#REF!</v>
      </c>
      <c r="G28" s="59" t="e">
        <f t="shared" si="2"/>
        <v>#REF!</v>
      </c>
      <c r="H28" s="213" t="e">
        <f t="shared" si="0"/>
        <v>#REF!</v>
      </c>
      <c r="I28" s="50" t="e">
        <f t="shared" si="3"/>
        <v>#REF!</v>
      </c>
      <c r="J28" s="214" t="e">
        <f>'2027.4 (РО)'!#REF!</f>
        <v>#REF!</v>
      </c>
      <c r="K28" s="214" t="e">
        <f>'2027.4 (РО)'!#REF!</f>
        <v>#REF!</v>
      </c>
      <c r="L28" s="215" t="e">
        <f>'2027.4 (РО)'!#REF!</f>
        <v>#REF!</v>
      </c>
      <c r="M28" s="214" t="e">
        <f>'2027.4 (РО)'!#REF!</f>
        <v>#REF!</v>
      </c>
      <c r="N28" s="214" t="e">
        <f>'2027.4 (РО)'!#REF!</f>
        <v>#REF!</v>
      </c>
      <c r="O28" s="214" t="e">
        <f>'2027.4 (РО)'!#REF!</f>
        <v>#REF!</v>
      </c>
      <c r="P28" s="214" t="e">
        <f>'2027.4 (РО)'!#REF!</f>
        <v>#REF!</v>
      </c>
      <c r="Q28" s="216" t="e">
        <f>'2027.4 (РО)'!#REF!</f>
        <v>#REF!</v>
      </c>
      <c r="R28" s="214" t="e">
        <f>'2027.4 (РО)'!#REF!</f>
        <v>#REF!</v>
      </c>
      <c r="S28" s="216" t="e">
        <f>'2027.4 (РО)'!#REF!</f>
        <v>#REF!</v>
      </c>
      <c r="T28" s="214" t="e">
        <f>'2027.4 (РО)'!#REF!</f>
        <v>#REF!</v>
      </c>
      <c r="U28" s="216" t="e">
        <f>'2027.4 (РО)'!#REF!</f>
        <v>#REF!</v>
      </c>
      <c r="V28" s="214" t="e">
        <f>'2027.4 (РО)'!#REF!</f>
        <v>#REF!</v>
      </c>
      <c r="W28" s="216" t="e">
        <f>'2027.4 (РО)'!#REF!</f>
        <v>#REF!</v>
      </c>
      <c r="X28" s="214" t="e">
        <f>'2027.4 (РО)'!#REF!</f>
        <v>#REF!</v>
      </c>
      <c r="Y28" s="216" t="e">
        <f>'2027.4 (РО)'!#REF!</f>
        <v>#REF!</v>
      </c>
      <c r="Z28" s="214" t="e">
        <f>'2027.4 (РО)'!#REF!</f>
        <v>#REF!</v>
      </c>
      <c r="AA28" s="216" t="e">
        <f>'2027.4 (РО)'!#REF!</f>
        <v>#REF!</v>
      </c>
      <c r="AB28" s="214" t="e">
        <f>'2027.4 (РО)'!#REF!</f>
        <v>#REF!</v>
      </c>
      <c r="AC28" s="216" t="e">
        <f>'2027.4 (РО)'!#REF!</f>
        <v>#REF!</v>
      </c>
      <c r="AD28" s="214" t="e">
        <f>'2027.4 (РО)'!#REF!</f>
        <v>#REF!</v>
      </c>
      <c r="AE28" s="216" t="e">
        <f>'2027.4 (РО)'!#REF!</f>
        <v>#REF!</v>
      </c>
      <c r="AF28" s="214" t="e">
        <f>'2027.4 (РО)'!#REF!</f>
        <v>#REF!</v>
      </c>
      <c r="AG28" s="216" t="e">
        <f>'2027.4 (РО)'!#REF!</f>
        <v>#REF!</v>
      </c>
      <c r="AH28" s="214" t="e">
        <f>'2027.4 (РО)'!#REF!</f>
        <v>#REF!</v>
      </c>
      <c r="AI28" s="234" t="e">
        <f>'2027.4 (РО)'!#REF!</f>
        <v>#REF!</v>
      </c>
      <c r="AJ28" s="214" t="e">
        <f>'2027.4 (РО)'!#REF!</f>
        <v>#REF!</v>
      </c>
      <c r="AK28" s="235" t="e">
        <f>'2027.4 (РО)'!#REF!</f>
        <v>#REF!</v>
      </c>
      <c r="AL28" s="240" t="e">
        <f>'2027.4 (РО)'!#REF!</f>
        <v>#REF!</v>
      </c>
      <c r="AM28" s="216" t="e">
        <f>'2027.4 (РО)'!#REF!</f>
        <v>#REF!</v>
      </c>
      <c r="AN28" s="216" t="e">
        <f>'2027.4 (РО)'!#REF!</f>
        <v>#REF!</v>
      </c>
      <c r="AO28" s="214" t="e">
        <f>'2027.4 (РО)'!#REF!</f>
        <v>#REF!</v>
      </c>
      <c r="AP28" s="216" t="e">
        <f>'2027.4 (РО)'!#REF!</f>
        <v>#REF!</v>
      </c>
      <c r="AQ28" s="214" t="e">
        <f>'2027.4 (РО)'!#REF!</f>
        <v>#REF!</v>
      </c>
      <c r="AR28" s="240" t="e">
        <f>'2027.4 (РО)'!#REF!</f>
        <v>#REF!</v>
      </c>
      <c r="AS28" s="234" t="e">
        <f>'2027.4 (РО)'!#REF!</f>
        <v>#REF!</v>
      </c>
      <c r="AT28" s="216" t="e">
        <f>'2027.4 (РО)'!#REF!</f>
        <v>#REF!</v>
      </c>
      <c r="AU28" s="216" t="e">
        <f>'2027.4 (РО)'!#REF!</f>
        <v>#REF!</v>
      </c>
      <c r="AV28" s="241" t="e">
        <f>'2027.4 (РО)'!#REF!</f>
        <v>#REF!</v>
      </c>
      <c r="AW28" s="214" t="e">
        <f>'2027.4 (РО)'!#REF!</f>
        <v>#REF!</v>
      </c>
      <c r="AX28" s="218" t="e">
        <f>'2027.4 (РО)'!#REF!</f>
        <v>#REF!</v>
      </c>
      <c r="AY28" s="216" t="e">
        <f>'2027.4 (РО)'!#REF!</f>
        <v>#REF!</v>
      </c>
      <c r="AZ28" s="242" t="e">
        <f>'2027.4 (РО)'!#REF!</f>
        <v>#REF!</v>
      </c>
      <c r="BA28" s="242" t="e">
        <f>'2027.4 (РО)'!#REF!</f>
        <v>#REF!</v>
      </c>
      <c r="BB28" s="242" t="e">
        <f>'2027.4 (РО)'!#REF!</f>
        <v>#REF!</v>
      </c>
      <c r="BC28" s="242" t="e">
        <f>'2027.4 (РО)'!#REF!</f>
        <v>#REF!</v>
      </c>
      <c r="BD28" s="242" t="e">
        <f>'2027.4 (РО)'!#REF!</f>
        <v>#REF!</v>
      </c>
      <c r="BE28" s="242" t="e">
        <f>'2027.4 (РО)'!#REF!</f>
        <v>#REF!</v>
      </c>
      <c r="BF28" s="242" t="e">
        <f>'2027.4 (РО)'!#REF!</f>
        <v>#REF!</v>
      </c>
      <c r="BG28" s="242" t="e">
        <f>'2027.4 (РО)'!#REF!</f>
        <v>#REF!</v>
      </c>
      <c r="BH28" s="242" t="e">
        <f>'2027.4 (РО)'!#REF!</f>
        <v>#REF!</v>
      </c>
      <c r="BI28" s="242" t="e">
        <f>'2027.4 (РО)'!#REF!</f>
        <v>#REF!</v>
      </c>
      <c r="BJ28" s="242" t="e">
        <f>'2027.4 (РО)'!#REF!</f>
        <v>#REF!</v>
      </c>
      <c r="BK28" s="242" t="e">
        <f>'2027.4 (РО)'!#REF!</f>
        <v>#REF!</v>
      </c>
      <c r="BL28" s="243" t="e">
        <f>'2027.4 (РО)'!#REF!</f>
        <v>#REF!</v>
      </c>
      <c r="BM28" s="242" t="e">
        <f>'2027.4 (РО)'!#REF!</f>
        <v>#REF!</v>
      </c>
      <c r="BN28" s="243" t="e">
        <f>'2027.4 (РО)'!#REF!</f>
        <v>#REF!</v>
      </c>
      <c r="BO28" s="242" t="e">
        <f>'2027.4 (РО)'!#REF!</f>
        <v>#REF!</v>
      </c>
      <c r="BP28" s="243" t="e">
        <f>'2027.4 (РО)'!#REF!</f>
        <v>#REF!</v>
      </c>
      <c r="BQ28" s="242" t="e">
        <f>'2027.4 (РО)'!#REF!</f>
        <v>#REF!</v>
      </c>
      <c r="BR28" s="243" t="e">
        <f>'2027.4 (РО)'!#REF!</f>
        <v>#REF!</v>
      </c>
      <c r="BS28" s="242" t="e">
        <f>'2027.4 (РО)'!#REF!</f>
        <v>#REF!</v>
      </c>
      <c r="BT28" s="243" t="e">
        <f>'2027.4 (РО)'!#REF!</f>
        <v>#REF!</v>
      </c>
      <c r="BU28" s="242" t="e">
        <f>'2027.4 (РО)'!#REF!</f>
        <v>#REF!</v>
      </c>
      <c r="BV28" s="243" t="e">
        <f>'2027.4 (РО)'!#REF!</f>
        <v>#REF!</v>
      </c>
      <c r="BW28" s="243" t="e">
        <f>'2027.4 (РО)'!#REF!</f>
        <v>#REF!</v>
      </c>
      <c r="BX28" s="242" t="e">
        <f>'2027.4 (РО)'!#REF!</f>
        <v>#REF!</v>
      </c>
      <c r="BY28" s="243" t="e">
        <f>'2027.4 (РО)'!#REF!</f>
        <v>#REF!</v>
      </c>
      <c r="BZ28" s="242" t="e">
        <f>'2027.4 (РО)'!#REF!</f>
        <v>#REF!</v>
      </c>
      <c r="CA28" s="110" t="e">
        <f>'2027.4 (РО)'!#REF!</f>
        <v>#REF!</v>
      </c>
      <c r="CB28" s="107" t="e">
        <f>'2027.4 (РО)'!#REF!</f>
        <v>#REF!</v>
      </c>
      <c r="CC28" s="31" t="e">
        <f>'2027.4 (РО)'!#REF!</f>
        <v>#REF!</v>
      </c>
      <c r="CD28" s="31" t="e">
        <f>'2027.4 (РО)'!#REF!</f>
        <v>#REF!</v>
      </c>
      <c r="CE28" s="30"/>
      <c r="CF28" s="30"/>
      <c r="CG28" s="30"/>
      <c r="CH28" s="31"/>
      <c r="CI28" s="30"/>
      <c r="CJ28" s="30"/>
      <c r="CK28" s="30"/>
      <c r="CM28" s="30"/>
      <c r="CN28" s="30"/>
      <c r="CO28" s="30"/>
      <c r="CP28" s="54"/>
      <c r="CQ28" s="31"/>
      <c r="CR28" s="53"/>
      <c r="CS28" s="53"/>
      <c r="CT28" s="30"/>
      <c r="CU28" s="31"/>
      <c r="CV28" s="75"/>
      <c r="CW28" s="31"/>
      <c r="CX28" s="30"/>
      <c r="CY28" s="31"/>
      <c r="CZ28" s="30"/>
      <c r="DA28" s="30"/>
    </row>
    <row r="29" spans="1:105" s="1" customFormat="1" ht="15.75" x14ac:dyDescent="0.25">
      <c r="A29" s="52" t="e">
        <f>'2027.4 (РО)'!#REF!</f>
        <v>#REF!</v>
      </c>
      <c r="B29" s="51" t="e">
        <f>'2027.4 (РО)'!#REF!</f>
        <v>#REF!</v>
      </c>
      <c r="C29" s="103">
        <v>18</v>
      </c>
      <c r="D29" s="64" t="s">
        <v>3</v>
      </c>
      <c r="E29" s="59" t="e">
        <f>'2027.4 (РО)'!#REF!</f>
        <v>#REF!</v>
      </c>
      <c r="F29" s="59" t="e">
        <f t="shared" si="1"/>
        <v>#REF!</v>
      </c>
      <c r="G29" s="59" t="e">
        <f t="shared" si="2"/>
        <v>#REF!</v>
      </c>
      <c r="H29" s="213" t="e">
        <f t="shared" si="0"/>
        <v>#REF!</v>
      </c>
      <c r="I29" s="50" t="e">
        <f t="shared" si="3"/>
        <v>#REF!</v>
      </c>
      <c r="J29" s="105" t="e">
        <f>'2027.4 (РО)'!#REF!</f>
        <v>#REF!</v>
      </c>
      <c r="K29" s="105" t="e">
        <f>'2027.4 (РО)'!#REF!</f>
        <v>#REF!</v>
      </c>
      <c r="L29" s="44" t="e">
        <f>'2027.4 (РО)'!#REF!</f>
        <v>#REF!</v>
      </c>
      <c r="M29" s="105" t="e">
        <f>'2027.4 (РО)'!#REF!</f>
        <v>#REF!</v>
      </c>
      <c r="N29" s="105" t="e">
        <f>'2027.4 (РО)'!#REF!</f>
        <v>#REF!</v>
      </c>
      <c r="O29" s="105" t="e">
        <f>'2027.4 (РО)'!#REF!</f>
        <v>#REF!</v>
      </c>
      <c r="P29" s="105" t="e">
        <f>'2027.4 (РО)'!#REF!</f>
        <v>#REF!</v>
      </c>
      <c r="Q29" s="216" t="e">
        <f>'2027.4 (РО)'!#REF!</f>
        <v>#REF!</v>
      </c>
      <c r="R29" s="105" t="e">
        <f>'2027.4 (РО)'!#REF!</f>
        <v>#REF!</v>
      </c>
      <c r="S29" s="216" t="e">
        <f>'2027.4 (РО)'!#REF!</f>
        <v>#REF!</v>
      </c>
      <c r="T29" s="214" t="e">
        <f>'2027.4 (РО)'!#REF!</f>
        <v>#REF!</v>
      </c>
      <c r="U29" s="216" t="e">
        <f>'2027.4 (РО)'!#REF!</f>
        <v>#REF!</v>
      </c>
      <c r="V29" s="214" t="e">
        <f>'2027.4 (РО)'!#REF!</f>
        <v>#REF!</v>
      </c>
      <c r="W29" s="216" t="e">
        <f>'2027.4 (РО)'!#REF!</f>
        <v>#REF!</v>
      </c>
      <c r="X29" s="214" t="e">
        <f>'2027.4 (РО)'!#REF!</f>
        <v>#REF!</v>
      </c>
      <c r="Y29" s="216" t="e">
        <f>'2027.4 (РО)'!#REF!</f>
        <v>#REF!</v>
      </c>
      <c r="Z29" s="214" t="e">
        <f>'2027.4 (РО)'!#REF!</f>
        <v>#REF!</v>
      </c>
      <c r="AA29" s="216" t="e">
        <f>'2027.4 (РО)'!#REF!</f>
        <v>#REF!</v>
      </c>
      <c r="AB29" s="214" t="e">
        <f>'2027.4 (РО)'!#REF!</f>
        <v>#REF!</v>
      </c>
      <c r="AC29" s="216" t="e">
        <f>'2027.4 (РО)'!#REF!</f>
        <v>#REF!</v>
      </c>
      <c r="AD29" s="214" t="e">
        <f>'2027.4 (РО)'!#REF!</f>
        <v>#REF!</v>
      </c>
      <c r="AE29" s="216" t="e">
        <f>'2027.4 (РО)'!#REF!</f>
        <v>#REF!</v>
      </c>
      <c r="AF29" s="214" t="e">
        <f>'2027.4 (РО)'!#REF!</f>
        <v>#REF!</v>
      </c>
      <c r="AG29" s="216" t="e">
        <f>'2027.4 (РО)'!#REF!</f>
        <v>#REF!</v>
      </c>
      <c r="AH29" s="214" t="e">
        <f>'2027.4 (РО)'!#REF!</f>
        <v>#REF!</v>
      </c>
      <c r="AI29" s="105" t="e">
        <f>'2027.4 (РО)'!#REF!</f>
        <v>#REF!</v>
      </c>
      <c r="AJ29" s="214" t="e">
        <f>'2027.4 (РО)'!#REF!</f>
        <v>#REF!</v>
      </c>
      <c r="AK29" s="105" t="e">
        <f>'2027.4 (РО)'!#REF!</f>
        <v>#REF!</v>
      </c>
      <c r="AL29" s="34" t="e">
        <f>'2027.4 (РО)'!#REF!</f>
        <v>#REF!</v>
      </c>
      <c r="AM29" s="216" t="e">
        <f>'2027.4 (РО)'!#REF!</f>
        <v>#REF!</v>
      </c>
      <c r="AN29" s="216" t="e">
        <f>'2027.4 (РО)'!#REF!</f>
        <v>#REF!</v>
      </c>
      <c r="AO29" s="214" t="e">
        <f>'2027.4 (РО)'!#REF!</f>
        <v>#REF!</v>
      </c>
      <c r="AP29" s="216" t="e">
        <f>'2027.4 (РО)'!#REF!</f>
        <v>#REF!</v>
      </c>
      <c r="AQ29" s="214" t="e">
        <f>'2027.4 (РО)'!#REF!</f>
        <v>#REF!</v>
      </c>
      <c r="AR29" s="240" t="e">
        <f>'2027.4 (РО)'!#REF!</f>
        <v>#REF!</v>
      </c>
      <c r="AS29" s="105" t="e">
        <f>'2027.4 (РО)'!#REF!</f>
        <v>#REF!</v>
      </c>
      <c r="AT29" s="216" t="e">
        <f>'2027.4 (РО)'!#REF!</f>
        <v>#REF!</v>
      </c>
      <c r="AU29" s="216" t="e">
        <f>'2027.4 (РО)'!#REF!</f>
        <v>#REF!</v>
      </c>
      <c r="AV29" s="39" t="e">
        <f>'2027.4 (РО)'!#REF!</f>
        <v>#REF!</v>
      </c>
      <c r="AW29" s="214" t="e">
        <f>'2027.4 (РО)'!#REF!</f>
        <v>#REF!</v>
      </c>
      <c r="AX29" s="218" t="e">
        <f>'2027.4 (РО)'!#REF!</f>
        <v>#REF!</v>
      </c>
      <c r="AY29" s="216" t="e">
        <f>'2027.4 (РО)'!#REF!</f>
        <v>#REF!</v>
      </c>
      <c r="AZ29" s="35" t="e">
        <f>'2027.4 (РО)'!#REF!</f>
        <v>#REF!</v>
      </c>
      <c r="BA29" s="35" t="e">
        <f>'2027.4 (РО)'!#REF!</f>
        <v>#REF!</v>
      </c>
      <c r="BB29" s="38" t="e">
        <f>'2027.4 (РО)'!#REF!</f>
        <v>#REF!</v>
      </c>
      <c r="BC29" s="38" t="e">
        <f>'2027.4 (РО)'!#REF!</f>
        <v>#REF!</v>
      </c>
      <c r="BD29" s="35" t="e">
        <f>'2027.4 (РО)'!#REF!</f>
        <v>#REF!</v>
      </c>
      <c r="BE29" s="35" t="e">
        <f>'2027.4 (РО)'!#REF!</f>
        <v>#REF!</v>
      </c>
      <c r="BF29" s="35" t="e">
        <f>'2027.4 (РО)'!#REF!</f>
        <v>#REF!</v>
      </c>
      <c r="BG29" s="35" t="e">
        <f>'2027.4 (РО)'!#REF!</f>
        <v>#REF!</v>
      </c>
      <c r="BH29" s="35" t="e">
        <f>'2027.4 (РО)'!#REF!</f>
        <v>#REF!</v>
      </c>
      <c r="BI29" s="35" t="e">
        <f>'2027.4 (РО)'!#REF!</f>
        <v>#REF!</v>
      </c>
      <c r="BJ29" s="35" t="e">
        <f>'2027.4 (РО)'!#REF!</f>
        <v>#REF!</v>
      </c>
      <c r="BK29" s="35" t="e">
        <f>'2027.4 (РО)'!#REF!</f>
        <v>#REF!</v>
      </c>
      <c r="BL29" s="37" t="e">
        <f>'2027.4 (РО)'!#REF!</f>
        <v>#REF!</v>
      </c>
      <c r="BM29" s="35" t="e">
        <f>'2027.4 (РО)'!#REF!</f>
        <v>#REF!</v>
      </c>
      <c r="BN29" s="36" t="e">
        <f>'2027.4 (РО)'!#REF!</f>
        <v>#REF!</v>
      </c>
      <c r="BO29" s="35" t="e">
        <f>'2027.4 (РО)'!#REF!</f>
        <v>#REF!</v>
      </c>
      <c r="BP29" s="36" t="e">
        <f>'2027.4 (РО)'!#REF!</f>
        <v>#REF!</v>
      </c>
      <c r="BQ29" s="35" t="e">
        <f>'2027.4 (РО)'!#REF!</f>
        <v>#REF!</v>
      </c>
      <c r="BR29" s="36" t="e">
        <f>'2027.4 (РО)'!#REF!</f>
        <v>#REF!</v>
      </c>
      <c r="BS29" s="35" t="e">
        <f>'2027.4 (РО)'!#REF!</f>
        <v>#REF!</v>
      </c>
      <c r="BT29" s="34" t="e">
        <f>'2027.4 (РО)'!#REF!</f>
        <v>#REF!</v>
      </c>
      <c r="BU29" s="33" t="e">
        <f>'2027.4 (РО)'!#REF!</f>
        <v>#REF!</v>
      </c>
      <c r="BV29" s="36" t="e">
        <f>'2027.4 (РО)'!#REF!</f>
        <v>#REF!</v>
      </c>
      <c r="BW29" s="36" t="e">
        <f>'2027.4 (РО)'!#REF!</f>
        <v>#REF!</v>
      </c>
      <c r="BX29" s="35" t="e">
        <f>'2027.4 (РО)'!#REF!</f>
        <v>#REF!</v>
      </c>
      <c r="BY29" s="34" t="e">
        <f>'2027.4 (РО)'!#REF!</f>
        <v>#REF!</v>
      </c>
      <c r="BZ29" s="33" t="e">
        <f>'2027.4 (РО)'!#REF!</f>
        <v>#REF!</v>
      </c>
      <c r="CA29" s="32" t="e">
        <f>'2027.4 (РО)'!#REF!</f>
        <v>#REF!</v>
      </c>
      <c r="CB29" s="185" t="e">
        <f>'2027.4 (РО)'!#REF!</f>
        <v>#REF!</v>
      </c>
      <c r="CC29" s="31" t="e">
        <f>'2027.4 (РО)'!#REF!</f>
        <v>#REF!</v>
      </c>
      <c r="CD29" s="154" t="e">
        <f>'2027.4 (РО)'!#REF!</f>
        <v>#REF!</v>
      </c>
      <c r="CE29" s="30"/>
      <c r="CF29" s="30"/>
      <c r="CG29" s="30"/>
      <c r="CH29" s="31"/>
      <c r="CI29" s="30"/>
      <c r="CJ29" s="4"/>
      <c r="CK29" s="4"/>
      <c r="CP29" s="2"/>
      <c r="CR29" s="3"/>
      <c r="CS29" s="3"/>
      <c r="CV29" s="2"/>
    </row>
    <row r="30" spans="1:105" s="1" customFormat="1" ht="16.5" x14ac:dyDescent="0.3">
      <c r="A30" s="29">
        <f>'2027.4 (РО)'!A64</f>
        <v>0</v>
      </c>
      <c r="B30" s="28">
        <f>'2027.4 (РО)'!B64</f>
        <v>0</v>
      </c>
      <c r="C30" s="48"/>
      <c r="D30" s="47" t="str">
        <f>'2027.4 (РО)'!D64</f>
        <v>Итого по городу</v>
      </c>
      <c r="E30" s="79" t="e">
        <f>SUM(E12:E29)</f>
        <v>#REF!</v>
      </c>
      <c r="F30" s="79" t="e">
        <f>SUM(F12:F29)</f>
        <v>#REF!</v>
      </c>
      <c r="G30" s="79" t="e">
        <f>SUM(G12:G29)</f>
        <v>#REF!</v>
      </c>
      <c r="H30" s="79" t="e">
        <f>SUM(H12:H29)</f>
        <v>#REF!</v>
      </c>
      <c r="I30" s="79" t="e">
        <f>SUM(I12:I29)</f>
        <v>#REF!</v>
      </c>
      <c r="J30" s="40" t="e">
        <f>'2027.4 (РО)'!K64</f>
        <v>#REF!</v>
      </c>
      <c r="K30" s="40" t="e">
        <f>'2027.4 (РО)'!L64</f>
        <v>#REF!</v>
      </c>
      <c r="L30" s="44">
        <f>'2027.4 (РО)'!M64</f>
        <v>0</v>
      </c>
      <c r="M30" s="40" t="e">
        <f>SUM(M12:M29)</f>
        <v>#REF!</v>
      </c>
      <c r="N30" s="40" t="e">
        <f>SUM(N12:N29)</f>
        <v>#REF!</v>
      </c>
      <c r="O30" s="40" t="e">
        <f>SUM(O12:O29)</f>
        <v>#REF!</v>
      </c>
      <c r="P30" s="40" t="e">
        <f>SUM(P12:P29)</f>
        <v>#REF!</v>
      </c>
      <c r="Q30" s="92" t="e">
        <f t="shared" ref="Q30:AY30" si="4">SUM(Q12:Q29)</f>
        <v>#REF!</v>
      </c>
      <c r="R30" s="40" t="e">
        <f>SUM(R12:R29)</f>
        <v>#REF!</v>
      </c>
      <c r="S30" s="92" t="e">
        <f t="shared" si="4"/>
        <v>#REF!</v>
      </c>
      <c r="T30" s="40" t="e">
        <f>SUM(T12:T29)</f>
        <v>#REF!</v>
      </c>
      <c r="U30" s="92" t="e">
        <f t="shared" si="4"/>
        <v>#REF!</v>
      </c>
      <c r="V30" s="40" t="e">
        <f>SUM(V12:V29)</f>
        <v>#REF!</v>
      </c>
      <c r="W30" s="92" t="e">
        <f t="shared" si="4"/>
        <v>#REF!</v>
      </c>
      <c r="X30" s="40" t="e">
        <f>SUM(X12:X29)</f>
        <v>#REF!</v>
      </c>
      <c r="Y30" s="92" t="e">
        <f t="shared" si="4"/>
        <v>#REF!</v>
      </c>
      <c r="Z30" s="40" t="e">
        <f>SUM(Z12:Z29)</f>
        <v>#REF!</v>
      </c>
      <c r="AA30" s="92" t="e">
        <f t="shared" si="4"/>
        <v>#REF!</v>
      </c>
      <c r="AB30" s="40" t="e">
        <f>SUM(AB12:AB29)</f>
        <v>#REF!</v>
      </c>
      <c r="AC30" s="92" t="e">
        <f t="shared" si="4"/>
        <v>#REF!</v>
      </c>
      <c r="AD30" s="40" t="e">
        <f>SUM(AD12:AD29)</f>
        <v>#REF!</v>
      </c>
      <c r="AE30" s="92" t="e">
        <f t="shared" si="4"/>
        <v>#REF!</v>
      </c>
      <c r="AF30" s="40" t="e">
        <f>SUM(AF12:AF29)</f>
        <v>#REF!</v>
      </c>
      <c r="AG30" s="92" t="e">
        <f t="shared" si="4"/>
        <v>#REF!</v>
      </c>
      <c r="AH30" s="40" t="e">
        <f>SUM(AH12:AH29)</f>
        <v>#REF!</v>
      </c>
      <c r="AI30" s="40" t="e">
        <f t="shared" si="4"/>
        <v>#REF!</v>
      </c>
      <c r="AJ30" s="193" t="e">
        <f t="shared" si="4"/>
        <v>#REF!</v>
      </c>
      <c r="AK30" s="40" t="e">
        <f t="shared" si="4"/>
        <v>#REF!</v>
      </c>
      <c r="AL30" s="34" t="e">
        <f t="shared" si="4"/>
        <v>#REF!</v>
      </c>
      <c r="AM30" s="92" t="e">
        <f t="shared" si="4"/>
        <v>#REF!</v>
      </c>
      <c r="AN30" s="92" t="e">
        <f t="shared" si="4"/>
        <v>#REF!</v>
      </c>
      <c r="AO30" s="40" t="e">
        <f>SUM(AO12:AO29)</f>
        <v>#REF!</v>
      </c>
      <c r="AP30" s="92" t="e">
        <f t="shared" si="4"/>
        <v>#REF!</v>
      </c>
      <c r="AQ30" s="40" t="e">
        <f>SUM(AQ12:AQ29)</f>
        <v>#REF!</v>
      </c>
      <c r="AR30" s="78" t="e">
        <f t="shared" si="4"/>
        <v>#REF!</v>
      </c>
      <c r="AS30" s="40" t="e">
        <f>SUM(AS12:AS29)</f>
        <v>#REF!</v>
      </c>
      <c r="AT30" s="92" t="e">
        <f t="shared" si="4"/>
        <v>#REF!</v>
      </c>
      <c r="AU30" s="92" t="e">
        <f t="shared" si="4"/>
        <v>#REF!</v>
      </c>
      <c r="AV30" s="39" t="e">
        <f t="shared" si="4"/>
        <v>#REF!</v>
      </c>
      <c r="AW30" s="40" t="e">
        <f>SUM(AW12:AW29)</f>
        <v>#REF!</v>
      </c>
      <c r="AX30" s="101" t="e">
        <f t="shared" si="4"/>
        <v>#REF!</v>
      </c>
      <c r="AY30" s="92" t="e">
        <f t="shared" si="4"/>
        <v>#REF!</v>
      </c>
      <c r="AZ30" s="35" t="e">
        <f>'2027.4 (РО)'!BL64</f>
        <v>#REF!</v>
      </c>
      <c r="BA30" s="35" t="e">
        <f>'2027.4 (РО)'!BM64</f>
        <v>#REF!</v>
      </c>
      <c r="BB30" s="38" t="e">
        <f>'2027.4 (РО)'!BN64</f>
        <v>#REF!</v>
      </c>
      <c r="BC30" s="38" t="e">
        <f>'2027.4 (РО)'!BO64</f>
        <v>#REF!</v>
      </c>
      <c r="BD30" s="35" t="e">
        <f>'2027.4 (РО)'!BP64</f>
        <v>#REF!</v>
      </c>
      <c r="BE30" s="35" t="e">
        <f>'2027.4 (РО)'!BQ64</f>
        <v>#REF!</v>
      </c>
      <c r="BF30" s="35" t="e">
        <f>'2027.4 (РО)'!BR64</f>
        <v>#REF!</v>
      </c>
      <c r="BG30" s="35" t="e">
        <f>'2027.4 (РО)'!BS64</f>
        <v>#REF!</v>
      </c>
      <c r="BH30" s="35" t="e">
        <f>'2027.4 (РО)'!BT64</f>
        <v>#REF!</v>
      </c>
      <c r="BI30" s="35" t="e">
        <f>'2027.4 (РО)'!BU64</f>
        <v>#REF!</v>
      </c>
      <c r="BJ30" s="35" t="e">
        <f>'2027.4 (РО)'!BV64</f>
        <v>#REF!</v>
      </c>
      <c r="BK30" s="35" t="e">
        <f>'2027.4 (РО)'!BW64</f>
        <v>#REF!</v>
      </c>
      <c r="BL30" s="37" t="e">
        <f>'2027.4 (РО)'!BX64</f>
        <v>#REF!</v>
      </c>
      <c r="BM30" s="35" t="e">
        <f>'2027.4 (РО)'!BY64</f>
        <v>#REF!</v>
      </c>
      <c r="BN30" s="36" t="e">
        <f>'2027.4 (РО)'!BZ64</f>
        <v>#REF!</v>
      </c>
      <c r="BO30" s="35" t="e">
        <f>'2027.4 (РО)'!CA64</f>
        <v>#REF!</v>
      </c>
      <c r="BP30" s="36" t="e">
        <f>'2027.4 (РО)'!CB64</f>
        <v>#REF!</v>
      </c>
      <c r="BQ30" s="35" t="e">
        <f>'2027.4 (РО)'!CC64</f>
        <v>#REF!</v>
      </c>
      <c r="BR30" s="36" t="e">
        <f>'2027.4 (РО)'!CD64</f>
        <v>#REF!</v>
      </c>
      <c r="BS30" s="35" t="e">
        <f>'2027.4 (РО)'!CE64</f>
        <v>#REF!</v>
      </c>
      <c r="BT30" s="34" t="e">
        <f>'2027.4 (РО)'!CF64</f>
        <v>#REF!</v>
      </c>
      <c r="BU30" s="33" t="e">
        <f>'2027.4 (РО)'!CG64</f>
        <v>#REF!</v>
      </c>
      <c r="BV30" s="36" t="e">
        <f>'2027.4 (РО)'!CH64</f>
        <v>#REF!</v>
      </c>
      <c r="BW30" s="36" t="e">
        <f>'2027.4 (РО)'!CI64</f>
        <v>#REF!</v>
      </c>
      <c r="BX30" s="35" t="e">
        <f>'2027.4 (РО)'!#REF!</f>
        <v>#REF!</v>
      </c>
      <c r="BY30" s="34" t="e">
        <f>'2027.4 (РО)'!CK64</f>
        <v>#REF!</v>
      </c>
      <c r="BZ30" s="33" t="e">
        <f>'2027.4 (РО)'!CL64</f>
        <v>#REF!</v>
      </c>
      <c r="CA30" s="32">
        <f>'2027.4 (РО)'!CM64</f>
        <v>0</v>
      </c>
      <c r="CB30" s="186">
        <f>'2027.4 (РО)'!CN64</f>
        <v>0</v>
      </c>
      <c r="CC30" s="31" t="e">
        <f>'2027.4 (РО)'!CO64</f>
        <v>#REF!</v>
      </c>
      <c r="CD30" s="187" t="e">
        <f>'2027.4 (РО)'!CP64</f>
        <v>#REF!</v>
      </c>
      <c r="CE30" s="30"/>
      <c r="CF30" s="30"/>
      <c r="CG30" s="30"/>
      <c r="CH30" s="31"/>
      <c r="CI30" s="30"/>
      <c r="CJ30" s="4"/>
      <c r="CK30" s="4"/>
      <c r="CP30" s="2"/>
      <c r="CR30" s="3"/>
      <c r="CS30" s="3"/>
      <c r="CV30" s="2"/>
    </row>
    <row r="31" spans="1:105" x14ac:dyDescent="0.2">
      <c r="I31" s="178" t="e">
        <f>I30+H30</f>
        <v>#REF!</v>
      </c>
    </row>
    <row r="33" spans="1:105" ht="16.5" x14ac:dyDescent="0.3">
      <c r="A33" s="294">
        <v>0</v>
      </c>
      <c r="B33" s="293">
        <v>0</v>
      </c>
      <c r="C33" s="308"/>
      <c r="D33" s="307" t="s">
        <v>364</v>
      </c>
      <c r="E33" s="310">
        <v>1352</v>
      </c>
      <c r="F33" s="310">
        <v>1298</v>
      </c>
      <c r="G33" s="310">
        <v>54</v>
      </c>
      <c r="H33" s="310">
        <v>2340</v>
      </c>
      <c r="I33" s="310">
        <v>141</v>
      </c>
      <c r="J33" s="305">
        <v>7539200.5199999996</v>
      </c>
      <c r="K33" s="305">
        <v>6636252.6300000008</v>
      </c>
      <c r="L33" s="306">
        <v>0</v>
      </c>
      <c r="M33" s="305">
        <v>28694763753.53001</v>
      </c>
      <c r="N33" s="305">
        <v>0</v>
      </c>
      <c r="O33" s="305">
        <v>28694763753.53001</v>
      </c>
      <c r="P33" s="305">
        <v>227665637.33000001</v>
      </c>
      <c r="Q33" s="311">
        <v>50</v>
      </c>
      <c r="R33" s="305">
        <v>7294591325.9499989</v>
      </c>
      <c r="S33" s="311">
        <v>361</v>
      </c>
      <c r="T33" s="305">
        <v>6801304.9199999999</v>
      </c>
      <c r="U33" s="311">
        <v>1</v>
      </c>
      <c r="V33" s="305">
        <v>1341453353.29</v>
      </c>
      <c r="W33" s="311">
        <v>340</v>
      </c>
      <c r="X33" s="305">
        <v>1232225439.6400001</v>
      </c>
      <c r="Y33" s="311">
        <v>305</v>
      </c>
      <c r="Z33" s="305">
        <v>998538331.09000015</v>
      </c>
      <c r="AA33" s="311">
        <v>344</v>
      </c>
      <c r="AB33" s="305">
        <v>0</v>
      </c>
      <c r="AC33" s="311">
        <v>0</v>
      </c>
      <c r="AD33" s="305">
        <v>17017991.039999999</v>
      </c>
      <c r="AE33" s="311">
        <v>1</v>
      </c>
      <c r="AF33" s="305">
        <v>324298787.27999997</v>
      </c>
      <c r="AG33" s="311">
        <v>17</v>
      </c>
      <c r="AH33" s="305">
        <v>3106842158.6399989</v>
      </c>
      <c r="AI33" s="305">
        <v>0</v>
      </c>
      <c r="AJ33" s="315" t="e">
        <v>#REF!</v>
      </c>
      <c r="AK33" s="305">
        <v>0</v>
      </c>
      <c r="AL33" s="299">
        <v>0</v>
      </c>
      <c r="AM33" s="311">
        <v>146</v>
      </c>
      <c r="AN33" s="311">
        <v>499</v>
      </c>
      <c r="AO33" s="305">
        <v>4327895129.4899998</v>
      </c>
      <c r="AP33" s="311">
        <v>309</v>
      </c>
      <c r="AQ33" s="305">
        <v>7999401749.6600008</v>
      </c>
      <c r="AR33" s="309">
        <v>201</v>
      </c>
      <c r="AS33" s="305">
        <v>1762726815.8999999</v>
      </c>
      <c r="AT33" s="311">
        <v>265</v>
      </c>
      <c r="AU33" s="311">
        <v>318</v>
      </c>
      <c r="AV33" s="304">
        <v>0</v>
      </c>
      <c r="AW33" s="305">
        <v>55305729.299999997</v>
      </c>
      <c r="AX33" s="312">
        <v>141</v>
      </c>
      <c r="AY33" s="311">
        <v>140</v>
      </c>
      <c r="AZ33" s="300">
        <v>0</v>
      </c>
      <c r="BA33" s="300">
        <v>0</v>
      </c>
      <c r="BB33" s="303">
        <v>0</v>
      </c>
      <c r="BC33" s="303">
        <v>0</v>
      </c>
      <c r="BD33" s="300">
        <v>0</v>
      </c>
      <c r="BE33" s="300">
        <v>0</v>
      </c>
      <c r="BF33" s="300">
        <v>0</v>
      </c>
      <c r="BG33" s="300">
        <v>0</v>
      </c>
      <c r="BH33" s="300">
        <v>0</v>
      </c>
      <c r="BI33" s="300">
        <v>0</v>
      </c>
      <c r="BJ33" s="300">
        <v>1</v>
      </c>
      <c r="BK33" s="300">
        <v>300000</v>
      </c>
      <c r="BL33" s="302">
        <v>0</v>
      </c>
      <c r="BM33" s="300">
        <v>0</v>
      </c>
      <c r="BN33" s="301">
        <v>0</v>
      </c>
      <c r="BO33" s="300">
        <v>0</v>
      </c>
      <c r="BP33" s="301">
        <v>1</v>
      </c>
      <c r="BQ33" s="300">
        <v>459370.95</v>
      </c>
      <c r="BR33" s="301">
        <v>0</v>
      </c>
      <c r="BS33" s="300">
        <v>0</v>
      </c>
      <c r="BT33" s="299">
        <v>66</v>
      </c>
      <c r="BU33" s="298">
        <v>24966358.350000005</v>
      </c>
      <c r="BV33" s="301">
        <v>73</v>
      </c>
      <c r="BW33" s="301">
        <v>0</v>
      </c>
      <c r="BX33" s="300" t="e">
        <v>#REF!</v>
      </c>
      <c r="BY33" s="299">
        <v>0</v>
      </c>
      <c r="BZ33" s="298">
        <v>0</v>
      </c>
      <c r="CA33" s="297">
        <v>0</v>
      </c>
      <c r="CB33" s="313">
        <v>0</v>
      </c>
      <c r="CC33" s="296">
        <v>28666026772.820007</v>
      </c>
      <c r="CD33" s="314">
        <v>1298</v>
      </c>
      <c r="CE33" s="295"/>
      <c r="CF33" s="295"/>
      <c r="CG33" s="295"/>
      <c r="CH33" s="296"/>
      <c r="CI33" s="295"/>
      <c r="CJ33" s="292"/>
      <c r="CK33" s="292"/>
      <c r="CL33" s="289"/>
      <c r="CM33" s="289"/>
      <c r="CN33" s="289"/>
      <c r="CO33" s="289"/>
      <c r="CP33" s="290"/>
      <c r="CQ33" s="289"/>
      <c r="CR33" s="291"/>
      <c r="CS33" s="291"/>
      <c r="CT33" s="289"/>
      <c r="CU33" s="289"/>
      <c r="CV33" s="290"/>
      <c r="CW33" s="289"/>
      <c r="CX33" s="289"/>
      <c r="CY33" s="289"/>
      <c r="CZ33" s="289"/>
      <c r="DA33" s="289"/>
    </row>
    <row r="34" spans="1:105" s="1" customFormat="1" ht="16.5" x14ac:dyDescent="0.3">
      <c r="A34" s="29">
        <v>0</v>
      </c>
      <c r="B34" s="29">
        <v>0</v>
      </c>
      <c r="C34" s="287"/>
      <c r="D34" s="288" t="s">
        <v>330</v>
      </c>
      <c r="E34" s="91">
        <v>1237</v>
      </c>
      <c r="F34" s="91">
        <v>1190</v>
      </c>
      <c r="G34" s="91">
        <v>47</v>
      </c>
      <c r="H34" s="91">
        <v>2215</v>
      </c>
      <c r="I34" s="91">
        <v>53</v>
      </c>
      <c r="J34" s="40">
        <v>6868142.9000000013</v>
      </c>
      <c r="K34" s="40">
        <v>6027609.8399999999</v>
      </c>
      <c r="L34" s="40">
        <v>0</v>
      </c>
      <c r="M34" s="40">
        <v>26103318262.970005</v>
      </c>
      <c r="N34" s="40">
        <v>0</v>
      </c>
      <c r="O34" s="40">
        <v>26103318262.970005</v>
      </c>
      <c r="P34" s="40">
        <v>187356526.42000002</v>
      </c>
      <c r="Q34" s="91">
        <v>46</v>
      </c>
      <c r="R34" s="40">
        <v>7228287716.7299986</v>
      </c>
      <c r="S34" s="91">
        <v>360</v>
      </c>
      <c r="T34" s="40">
        <v>6801304.9199999999</v>
      </c>
      <c r="U34" s="91">
        <v>1</v>
      </c>
      <c r="V34" s="40">
        <v>1319410696.6300001</v>
      </c>
      <c r="W34" s="91">
        <v>338</v>
      </c>
      <c r="X34" s="40">
        <v>1232910412.9300001</v>
      </c>
      <c r="Y34" s="91">
        <v>307</v>
      </c>
      <c r="Z34" s="40">
        <v>995023473.21000016</v>
      </c>
      <c r="AA34" s="91">
        <v>343</v>
      </c>
      <c r="AB34" s="40">
        <v>0</v>
      </c>
      <c r="AC34" s="91">
        <v>0</v>
      </c>
      <c r="AD34" s="40">
        <v>0</v>
      </c>
      <c r="AE34" s="91">
        <v>0</v>
      </c>
      <c r="AF34" s="40">
        <v>310974184.56</v>
      </c>
      <c r="AG34" s="91">
        <v>16</v>
      </c>
      <c r="AH34" s="40">
        <v>2532614735.3599992</v>
      </c>
      <c r="AI34" s="40">
        <v>0</v>
      </c>
      <c r="AJ34" s="90" t="e">
        <v>#REF!</v>
      </c>
      <c r="AK34" s="90">
        <v>0</v>
      </c>
      <c r="AL34" s="91">
        <v>0</v>
      </c>
      <c r="AM34" s="91">
        <v>123</v>
      </c>
      <c r="AN34" s="92">
        <v>407</v>
      </c>
      <c r="AO34" s="40">
        <v>4030979495.1800003</v>
      </c>
      <c r="AP34" s="92">
        <v>294</v>
      </c>
      <c r="AQ34" s="91">
        <v>7189944545.3900013</v>
      </c>
      <c r="AR34" s="91">
        <v>189</v>
      </c>
      <c r="AS34" s="40">
        <v>1051205828.9299999</v>
      </c>
      <c r="AT34" s="92">
        <v>198</v>
      </c>
      <c r="AU34" s="92">
        <v>236</v>
      </c>
      <c r="AV34" s="91">
        <v>0</v>
      </c>
      <c r="AW34" s="91">
        <v>17809342.710000001</v>
      </c>
      <c r="AX34" s="40">
        <v>53</v>
      </c>
      <c r="AY34" s="91">
        <v>53</v>
      </c>
      <c r="AZ34" s="91">
        <v>0</v>
      </c>
      <c r="BA34" s="91">
        <v>0</v>
      </c>
      <c r="BB34" s="40">
        <v>0</v>
      </c>
      <c r="BC34" s="91">
        <v>0</v>
      </c>
      <c r="BD34" s="91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1</v>
      </c>
      <c r="BK34" s="86">
        <v>300000</v>
      </c>
      <c r="BL34" s="86">
        <v>0</v>
      </c>
      <c r="BM34" s="86">
        <v>0</v>
      </c>
      <c r="BN34" s="86">
        <v>0</v>
      </c>
      <c r="BO34" s="86">
        <v>0</v>
      </c>
      <c r="BP34" s="86">
        <v>1</v>
      </c>
      <c r="BQ34" s="87">
        <v>459370.95</v>
      </c>
      <c r="BR34" s="86">
        <v>0</v>
      </c>
      <c r="BS34" s="87">
        <v>0</v>
      </c>
      <c r="BT34" s="86">
        <v>51</v>
      </c>
      <c r="BU34" s="87">
        <v>17049971.759999998</v>
      </c>
      <c r="BV34" s="86">
        <v>0</v>
      </c>
      <c r="BW34" s="87">
        <v>0</v>
      </c>
      <c r="BX34" s="86">
        <v>0</v>
      </c>
      <c r="BY34" s="87">
        <v>0</v>
      </c>
      <c r="BZ34" s="86">
        <v>0</v>
      </c>
      <c r="CA34" s="87">
        <v>0</v>
      </c>
      <c r="CB34" s="87">
        <v>0</v>
      </c>
      <c r="CC34" s="86">
        <v>26112077668.850006</v>
      </c>
      <c r="CD34" s="87">
        <v>1190</v>
      </c>
      <c r="CE34" s="86"/>
      <c r="CF34" s="32"/>
      <c r="CG34" s="186"/>
      <c r="CH34" s="31"/>
      <c r="CI34" s="187"/>
      <c r="CJ34" s="30"/>
      <c r="CK34" s="31"/>
      <c r="CL34" s="31"/>
      <c r="CM34" s="31"/>
      <c r="CN34" s="30"/>
      <c r="CO34" s="30"/>
      <c r="CQ34" s="2"/>
      <c r="CS34" s="3"/>
      <c r="CT34" s="3"/>
      <c r="CW34" s="2"/>
    </row>
    <row r="35" spans="1:105" s="1" customFormat="1" ht="16.5" x14ac:dyDescent="0.3">
      <c r="A35" s="29">
        <v>0</v>
      </c>
      <c r="B35" s="28">
        <v>0</v>
      </c>
      <c r="C35" s="48"/>
      <c r="D35" s="47" t="s">
        <v>244</v>
      </c>
      <c r="E35" s="79">
        <v>1043</v>
      </c>
      <c r="F35" s="79">
        <v>1043</v>
      </c>
      <c r="G35" s="79">
        <v>0</v>
      </c>
      <c r="H35" s="79">
        <v>2059</v>
      </c>
      <c r="I35" s="79">
        <v>1</v>
      </c>
      <c r="J35" s="40">
        <v>5029012.6500000004</v>
      </c>
      <c r="K35" s="40">
        <v>4449742.82</v>
      </c>
      <c r="L35" s="44">
        <v>0</v>
      </c>
      <c r="M35" s="40">
        <v>23469673968.610001</v>
      </c>
      <c r="N35" s="40">
        <v>0</v>
      </c>
      <c r="O35" s="40">
        <v>23469673968.610001</v>
      </c>
      <c r="P35" s="40">
        <v>176619489.47000003</v>
      </c>
      <c r="Q35" s="92">
        <v>43</v>
      </c>
      <c r="R35" s="40">
        <v>7549626012.3100004</v>
      </c>
      <c r="S35" s="92">
        <v>369</v>
      </c>
      <c r="T35" s="193">
        <v>0</v>
      </c>
      <c r="U35" s="92">
        <v>0</v>
      </c>
      <c r="V35" s="193">
        <v>1314082850.6399999</v>
      </c>
      <c r="W35" s="92">
        <v>335</v>
      </c>
      <c r="X35" s="193">
        <v>1186378727.74</v>
      </c>
      <c r="Y35" s="92">
        <v>302</v>
      </c>
      <c r="Z35" s="193">
        <v>1025169142.2600002</v>
      </c>
      <c r="AA35" s="92">
        <v>346</v>
      </c>
      <c r="AB35" s="193">
        <v>0</v>
      </c>
      <c r="AC35" s="92">
        <v>0</v>
      </c>
      <c r="AD35" s="193">
        <v>51063403.740000002</v>
      </c>
      <c r="AE35" s="92">
        <v>1</v>
      </c>
      <c r="AF35" s="193">
        <v>310974184.56</v>
      </c>
      <c r="AG35" s="92">
        <v>16</v>
      </c>
      <c r="AH35" s="193">
        <v>0</v>
      </c>
      <c r="AI35" s="40">
        <v>0</v>
      </c>
      <c r="AJ35" s="193">
        <v>0</v>
      </c>
      <c r="AK35" s="40">
        <v>11.7</v>
      </c>
      <c r="AL35" s="34">
        <v>0</v>
      </c>
      <c r="AM35" s="92">
        <v>0</v>
      </c>
      <c r="AN35" s="92">
        <v>0</v>
      </c>
      <c r="AO35" s="193">
        <v>3874561677.0499997</v>
      </c>
      <c r="AP35" s="92">
        <v>281</v>
      </c>
      <c r="AQ35" s="193">
        <v>7115862255.170001</v>
      </c>
      <c r="AR35" s="78">
        <v>189</v>
      </c>
      <c r="AS35" s="40">
        <v>864936225.67000008</v>
      </c>
      <c r="AT35" s="92">
        <v>177</v>
      </c>
      <c r="AU35" s="92">
        <v>207</v>
      </c>
      <c r="AV35" s="39">
        <v>0</v>
      </c>
      <c r="AW35" s="193">
        <v>400000</v>
      </c>
      <c r="AX35" s="101">
        <v>1</v>
      </c>
      <c r="AY35" s="92">
        <v>1</v>
      </c>
      <c r="AZ35" s="35">
        <v>0</v>
      </c>
      <c r="BA35" s="35">
        <v>0</v>
      </c>
      <c r="BB35" s="38">
        <v>0</v>
      </c>
      <c r="BC35" s="38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7">
        <v>0</v>
      </c>
      <c r="BM35" s="35">
        <v>0</v>
      </c>
      <c r="BN35" s="36">
        <v>0</v>
      </c>
      <c r="BO35" s="35">
        <v>0</v>
      </c>
      <c r="BP35" s="36">
        <v>0</v>
      </c>
      <c r="BQ35" s="35">
        <v>0</v>
      </c>
      <c r="BR35" s="36">
        <v>0</v>
      </c>
      <c r="BS35" s="35">
        <v>0</v>
      </c>
      <c r="BT35" s="34">
        <v>1</v>
      </c>
      <c r="BU35" s="33">
        <v>400000</v>
      </c>
      <c r="BV35" s="36">
        <v>0</v>
      </c>
      <c r="BW35" s="36">
        <v>0</v>
      </c>
      <c r="BX35" s="35">
        <v>0</v>
      </c>
      <c r="BY35" s="34">
        <v>0</v>
      </c>
      <c r="BZ35" s="33">
        <v>0</v>
      </c>
      <c r="CA35" s="32">
        <v>0</v>
      </c>
      <c r="CB35" s="186">
        <v>0</v>
      </c>
      <c r="CC35" s="31">
        <v>23469273968.610001</v>
      </c>
      <c r="CD35" s="187">
        <v>1043</v>
      </c>
      <c r="CE35" s="30"/>
      <c r="CF35" s="30"/>
      <c r="CG35" s="30"/>
      <c r="CH35" s="31"/>
      <c r="CI35" s="30"/>
      <c r="CJ35" s="4"/>
      <c r="CK35" s="4"/>
      <c r="CP35" s="2"/>
      <c r="CR35" s="3"/>
      <c r="CS35" s="3"/>
      <c r="CV35" s="2"/>
    </row>
    <row r="36" spans="1:105" x14ac:dyDescent="0.2">
      <c r="P36" s="209"/>
      <c r="Q36" s="210"/>
    </row>
    <row r="37" spans="1:105" x14ac:dyDescent="0.2">
      <c r="M37" s="209"/>
    </row>
    <row r="38" spans="1:105" x14ac:dyDescent="0.2">
      <c r="M38" s="208" t="e">
        <f t="shared" ref="M38:AY38" si="5">M30/1000000</f>
        <v>#REF!</v>
      </c>
      <c r="N38" s="208" t="e">
        <f t="shared" si="5"/>
        <v>#REF!</v>
      </c>
      <c r="O38" s="208" t="e">
        <f t="shared" si="5"/>
        <v>#REF!</v>
      </c>
      <c r="P38" s="208" t="e">
        <f t="shared" si="5"/>
        <v>#REF!</v>
      </c>
      <c r="Q38" s="208" t="e">
        <f t="shared" si="5"/>
        <v>#REF!</v>
      </c>
      <c r="R38" s="208" t="e">
        <f t="shared" si="5"/>
        <v>#REF!</v>
      </c>
      <c r="S38" s="208" t="e">
        <f t="shared" si="5"/>
        <v>#REF!</v>
      </c>
      <c r="T38" s="208" t="e">
        <f t="shared" si="5"/>
        <v>#REF!</v>
      </c>
      <c r="U38" s="208" t="e">
        <f t="shared" si="5"/>
        <v>#REF!</v>
      </c>
      <c r="V38" s="208" t="e">
        <f>V30/1000000</f>
        <v>#REF!</v>
      </c>
      <c r="W38" s="208" t="e">
        <f t="shared" si="5"/>
        <v>#REF!</v>
      </c>
      <c r="X38" s="208" t="e">
        <f t="shared" si="5"/>
        <v>#REF!</v>
      </c>
      <c r="Y38" s="208" t="e">
        <f t="shared" si="5"/>
        <v>#REF!</v>
      </c>
      <c r="Z38" s="208" t="e">
        <f t="shared" si="5"/>
        <v>#REF!</v>
      </c>
      <c r="AA38" s="208" t="e">
        <f t="shared" si="5"/>
        <v>#REF!</v>
      </c>
      <c r="AB38" s="208" t="e">
        <f t="shared" si="5"/>
        <v>#REF!</v>
      </c>
      <c r="AC38" s="208" t="e">
        <f t="shared" si="5"/>
        <v>#REF!</v>
      </c>
      <c r="AD38" s="208" t="e">
        <f t="shared" si="5"/>
        <v>#REF!</v>
      </c>
      <c r="AE38" s="208" t="e">
        <f t="shared" si="5"/>
        <v>#REF!</v>
      </c>
      <c r="AF38" s="208" t="e">
        <f t="shared" si="5"/>
        <v>#REF!</v>
      </c>
      <c r="AG38" s="208" t="e">
        <f t="shared" si="5"/>
        <v>#REF!</v>
      </c>
      <c r="AH38" s="208" t="e">
        <f t="shared" si="5"/>
        <v>#REF!</v>
      </c>
      <c r="AI38" s="208" t="e">
        <f t="shared" si="5"/>
        <v>#REF!</v>
      </c>
      <c r="AJ38" s="208" t="e">
        <f t="shared" si="5"/>
        <v>#REF!</v>
      </c>
      <c r="AK38" s="208" t="e">
        <f t="shared" si="5"/>
        <v>#REF!</v>
      </c>
      <c r="AL38" s="208" t="e">
        <f t="shared" si="5"/>
        <v>#REF!</v>
      </c>
      <c r="AM38" s="208" t="e">
        <f t="shared" si="5"/>
        <v>#REF!</v>
      </c>
      <c r="AN38" s="208" t="e">
        <f t="shared" si="5"/>
        <v>#REF!</v>
      </c>
      <c r="AO38" s="208" t="e">
        <f t="shared" si="5"/>
        <v>#REF!</v>
      </c>
      <c r="AP38" s="208" t="e">
        <f t="shared" si="5"/>
        <v>#REF!</v>
      </c>
      <c r="AQ38" s="208" t="e">
        <f t="shared" si="5"/>
        <v>#REF!</v>
      </c>
      <c r="AR38" s="208" t="e">
        <f t="shared" si="5"/>
        <v>#REF!</v>
      </c>
      <c r="AS38" s="208" t="e">
        <f t="shared" si="5"/>
        <v>#REF!</v>
      </c>
      <c r="AT38" s="208" t="e">
        <f t="shared" si="5"/>
        <v>#REF!</v>
      </c>
      <c r="AU38" s="208" t="e">
        <f t="shared" si="5"/>
        <v>#REF!</v>
      </c>
      <c r="AV38" s="208" t="e">
        <f t="shared" si="5"/>
        <v>#REF!</v>
      </c>
      <c r="AW38" s="208" t="e">
        <f t="shared" si="5"/>
        <v>#REF!</v>
      </c>
      <c r="AX38" s="208" t="e">
        <f t="shared" si="5"/>
        <v>#REF!</v>
      </c>
      <c r="AY38" s="208" t="e">
        <f t="shared" si="5"/>
        <v>#REF!</v>
      </c>
    </row>
    <row r="42" spans="1:105" x14ac:dyDescent="0.2"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</row>
    <row r="43" spans="1:105" x14ac:dyDescent="0.2">
      <c r="P43" s="197"/>
      <c r="R43" s="210" t="e">
        <f>Q30+S30+U30+W30+Y30+AA30</f>
        <v>#REF!</v>
      </c>
      <c r="S43" s="209" t="e">
        <f>P38+R38+T38+V38+X38+Z38</f>
        <v>#REF!</v>
      </c>
      <c r="T43" s="197"/>
      <c r="V43" s="197"/>
      <c r="X43" s="197"/>
      <c r="Z43" s="197"/>
      <c r="AD43" s="197"/>
      <c r="AF43" s="197"/>
      <c r="AH43" s="197"/>
      <c r="AO43" s="197"/>
      <c r="AQ43" s="197"/>
      <c r="AS43" s="197"/>
    </row>
    <row r="45" spans="1:105" x14ac:dyDescent="0.2">
      <c r="R45" s="197"/>
    </row>
  </sheetData>
  <mergeCells count="50">
    <mergeCell ref="P7:AY7"/>
    <mergeCell ref="AB8:AC9"/>
    <mergeCell ref="Z9:AA9"/>
    <mergeCell ref="X9:Y9"/>
    <mergeCell ref="V9:W9"/>
    <mergeCell ref="AO8:AP9"/>
    <mergeCell ref="CB7:CB10"/>
    <mergeCell ref="BF7:BG9"/>
    <mergeCell ref="BH7:BI9"/>
    <mergeCell ref="BJ7:BK9"/>
    <mergeCell ref="BL7:BM9"/>
    <mergeCell ref="BN7:BO9"/>
    <mergeCell ref="BP7:BQ9"/>
    <mergeCell ref="BR7:BS9"/>
    <mergeCell ref="BT7:BU9"/>
    <mergeCell ref="BV7:BX9"/>
    <mergeCell ref="BY7:BZ9"/>
    <mergeCell ref="CA7:CA10"/>
    <mergeCell ref="BD7:BE9"/>
    <mergeCell ref="C7:C10"/>
    <mergeCell ref="D7:D10"/>
    <mergeCell ref="E7:E10"/>
    <mergeCell ref="F7:F10"/>
    <mergeCell ref="I7:I10"/>
    <mergeCell ref="G7:G10"/>
    <mergeCell ref="H7:H10"/>
    <mergeCell ref="AV8:AV9"/>
    <mergeCell ref="AW8:AY9"/>
    <mergeCell ref="AS8:AU9"/>
    <mergeCell ref="AH8:AN9"/>
    <mergeCell ref="AF8:AG9"/>
    <mergeCell ref="AQ8:AR9"/>
    <mergeCell ref="J7:K7"/>
    <mergeCell ref="R9:S9"/>
    <mergeCell ref="C3:AY3"/>
    <mergeCell ref="C4:AY4"/>
    <mergeCell ref="C5:AY5"/>
    <mergeCell ref="AZ7:BA9"/>
    <mergeCell ref="BB7:BC9"/>
    <mergeCell ref="P9:Q9"/>
    <mergeCell ref="T9:U9"/>
    <mergeCell ref="AD8:AE9"/>
    <mergeCell ref="J8:J9"/>
    <mergeCell ref="K8:K9"/>
    <mergeCell ref="M8:M9"/>
    <mergeCell ref="N8:N9"/>
    <mergeCell ref="O8:O9"/>
    <mergeCell ref="P8:AA8"/>
    <mergeCell ref="L7:L10"/>
    <mergeCell ref="M7:O7"/>
  </mergeCells>
  <conditionalFormatting sqref="F6:F10">
    <cfRule type="duplicateValues" dxfId="10" priority="11"/>
  </conditionalFormatting>
  <conditionalFormatting sqref="F6:F10">
    <cfRule type="duplicateValues" dxfId="9" priority="10"/>
  </conditionalFormatting>
  <conditionalFormatting sqref="F6:F10">
    <cfRule type="duplicateValues" dxfId="8" priority="9"/>
  </conditionalFormatting>
  <conditionalFormatting sqref="F6:F10">
    <cfRule type="duplicateValues" dxfId="7" priority="8"/>
  </conditionalFormatting>
  <conditionalFormatting sqref="F6:F10">
    <cfRule type="duplicateValues" dxfId="6" priority="7"/>
  </conditionalFormatting>
  <conditionalFormatting sqref="F6:F10">
    <cfRule type="duplicateValues" dxfId="5" priority="6"/>
  </conditionalFormatting>
  <conditionalFormatting sqref="F6:F10">
    <cfRule type="duplicateValues" dxfId="4" priority="5"/>
  </conditionalFormatting>
  <conditionalFormatting sqref="F6:F10">
    <cfRule type="duplicateValues" dxfId="3" priority="4"/>
  </conditionalFormatting>
  <conditionalFormatting sqref="F6:F10">
    <cfRule type="duplicateValues" dxfId="2" priority="3"/>
  </conditionalFormatting>
  <conditionalFormatting sqref="F6:F10">
    <cfRule type="duplicateValues" dxfId="1" priority="2"/>
  </conditionalFormatting>
  <conditionalFormatting sqref="F6:F10">
    <cfRule type="duplicateValues" dxfId="0" priority="1"/>
  </conditionalFormatting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G5:J19"/>
  <sheetViews>
    <sheetView workbookViewId="0">
      <selection activeCell="H17" sqref="H17"/>
    </sheetView>
  </sheetViews>
  <sheetFormatPr defaultRowHeight="12.75" x14ac:dyDescent="0.2"/>
  <cols>
    <col min="8" max="8" width="9.140625" bestFit="1" customWidth="1"/>
  </cols>
  <sheetData>
    <row r="5" spans="7:10" ht="16.5" x14ac:dyDescent="0.25">
      <c r="G5" s="283">
        <v>144</v>
      </c>
      <c r="H5" s="211">
        <v>3088.18</v>
      </c>
      <c r="I5" s="211">
        <f>$H$19</f>
        <v>29271.88</v>
      </c>
      <c r="J5" s="212">
        <f t="shared" ref="J5:J10" si="0">H5/I5*100</f>
        <v>10.549988589731852</v>
      </c>
    </row>
    <row r="6" spans="7:10" x14ac:dyDescent="0.2">
      <c r="G6">
        <v>315</v>
      </c>
      <c r="H6" s="211">
        <v>4429.8999999999996</v>
      </c>
      <c r="I6" s="211">
        <f t="shared" ref="I6:I18" si="1">$H$19</f>
        <v>29271.88</v>
      </c>
      <c r="J6" s="212">
        <f t="shared" si="0"/>
        <v>15.133636787251106</v>
      </c>
    </row>
    <row r="7" spans="7:10" x14ac:dyDescent="0.2">
      <c r="G7">
        <v>207</v>
      </c>
      <c r="H7" s="211">
        <v>8255.75</v>
      </c>
      <c r="I7" s="211">
        <f t="shared" si="1"/>
        <v>29271.88</v>
      </c>
      <c r="J7" s="212">
        <f>H7/I7*100</f>
        <v>28.203689001184756</v>
      </c>
    </row>
    <row r="8" spans="7:10" x14ac:dyDescent="0.2">
      <c r="G8">
        <v>17</v>
      </c>
      <c r="H8">
        <v>324.3</v>
      </c>
      <c r="I8" s="211">
        <f t="shared" si="1"/>
        <v>29271.88</v>
      </c>
      <c r="J8" s="212">
        <f t="shared" si="0"/>
        <v>1.1078892097125295</v>
      </c>
    </row>
    <row r="9" spans="7:10" x14ac:dyDescent="0.2">
      <c r="G9">
        <v>1</v>
      </c>
      <c r="H9">
        <v>17.010000000000002</v>
      </c>
      <c r="I9" s="211">
        <f t="shared" si="1"/>
        <v>29271.88</v>
      </c>
      <c r="J9" s="212"/>
    </row>
    <row r="10" spans="7:10" x14ac:dyDescent="0.2">
      <c r="G10">
        <f>G11+G12+G13+G15+G16+G14</f>
        <v>1403</v>
      </c>
      <c r="H10" s="211">
        <f>H11+H12+H13+H15+H16+H14</f>
        <v>11115.02</v>
      </c>
      <c r="I10" s="211">
        <f t="shared" si="1"/>
        <v>29271.88</v>
      </c>
      <c r="J10" s="212">
        <f t="shared" si="0"/>
        <v>37.971664273015605</v>
      </c>
    </row>
    <row r="11" spans="7:10" x14ac:dyDescent="0.2">
      <c r="G11">
        <v>340</v>
      </c>
      <c r="H11" s="211">
        <v>1341.45</v>
      </c>
      <c r="I11" s="211">
        <f t="shared" si="1"/>
        <v>29271.88</v>
      </c>
      <c r="J11" s="212"/>
    </row>
    <row r="12" spans="7:10" x14ac:dyDescent="0.2">
      <c r="G12">
        <v>305</v>
      </c>
      <c r="H12" s="211">
        <v>1232.23</v>
      </c>
      <c r="I12" s="211">
        <f t="shared" si="1"/>
        <v>29271.88</v>
      </c>
      <c r="J12" s="212"/>
    </row>
    <row r="13" spans="7:10" x14ac:dyDescent="0.2">
      <c r="G13">
        <v>361</v>
      </c>
      <c r="H13" s="211">
        <v>7294.59</v>
      </c>
      <c r="I13" s="211">
        <f t="shared" si="1"/>
        <v>29271.88</v>
      </c>
      <c r="J13" s="212"/>
    </row>
    <row r="14" spans="7:10" x14ac:dyDescent="0.2">
      <c r="G14">
        <v>1</v>
      </c>
      <c r="H14" s="211">
        <v>6.8</v>
      </c>
      <c r="I14" s="211">
        <f t="shared" si="1"/>
        <v>29271.88</v>
      </c>
      <c r="J14" s="212"/>
    </row>
    <row r="15" spans="7:10" x14ac:dyDescent="0.2">
      <c r="G15">
        <v>345</v>
      </c>
      <c r="H15" s="211">
        <v>1000.85</v>
      </c>
      <c r="I15" s="211">
        <f t="shared" si="1"/>
        <v>29271.88</v>
      </c>
      <c r="J15" s="212"/>
    </row>
    <row r="16" spans="7:10" x14ac:dyDescent="0.2">
      <c r="G16">
        <v>51</v>
      </c>
      <c r="H16" s="211">
        <v>239.1</v>
      </c>
      <c r="I16" s="211">
        <f t="shared" si="1"/>
        <v>29271.88</v>
      </c>
      <c r="J16" s="212"/>
    </row>
    <row r="17" spans="7:10" x14ac:dyDescent="0.2">
      <c r="G17">
        <v>277</v>
      </c>
      <c r="H17" s="211">
        <v>1984.39</v>
      </c>
      <c r="I17" s="211">
        <f t="shared" si="1"/>
        <v>29271.88</v>
      </c>
      <c r="J17" s="212">
        <f>H17/I17*100</f>
        <v>6.7791682666094557</v>
      </c>
    </row>
    <row r="18" spans="7:10" x14ac:dyDescent="0.2">
      <c r="H18" s="211">
        <v>57.33</v>
      </c>
      <c r="I18" s="211">
        <f t="shared" si="1"/>
        <v>29271.88</v>
      </c>
      <c r="J18" s="212">
        <f>H18/I18*100</f>
        <v>0.1958534948899763</v>
      </c>
    </row>
    <row r="19" spans="7:10" x14ac:dyDescent="0.2">
      <c r="G19">
        <f>G17+G10+G9+G8+G7+G6+G5</f>
        <v>2364</v>
      </c>
      <c r="H19" s="211">
        <f>H6+H7+H8+H9+H10+H17+H18+H5</f>
        <v>29271.88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F1:AB28"/>
  <sheetViews>
    <sheetView topLeftCell="F1" workbookViewId="0">
      <selection activeCell="F1" sqref="F1:V24"/>
    </sheetView>
  </sheetViews>
  <sheetFormatPr defaultRowHeight="12.75" x14ac:dyDescent="0.2"/>
  <cols>
    <col min="6" max="6" width="36.85546875" customWidth="1"/>
    <col min="7" max="7" width="22.7109375" customWidth="1"/>
    <col min="10" max="10" width="22.42578125" style="212" customWidth="1"/>
    <col min="11" max="11" width="13" customWidth="1"/>
    <col min="13" max="13" width="25.140625" customWidth="1"/>
    <col min="14" max="14" width="12.140625" customWidth="1"/>
    <col min="15" max="15" width="5.140625" customWidth="1"/>
    <col min="16" max="16" width="22.140625" customWidth="1"/>
    <col min="17" max="17" width="11" bestFit="1" customWidth="1"/>
    <col min="18" max="18" width="10.5703125" customWidth="1"/>
    <col min="19" max="19" width="20.42578125" customWidth="1"/>
    <col min="21" max="21" width="11" customWidth="1"/>
    <col min="22" max="22" width="10.28515625" customWidth="1"/>
    <col min="23" max="23" width="24.85546875" customWidth="1"/>
    <col min="24" max="24" width="12.85546875" bestFit="1" customWidth="1"/>
    <col min="25" max="25" width="20.7109375" customWidth="1"/>
    <col min="27" max="27" width="18.28515625" style="212" bestFit="1" customWidth="1"/>
    <col min="28" max="28" width="16.5703125" style="212" bestFit="1" customWidth="1"/>
  </cols>
  <sheetData>
    <row r="1" spans="6:28" ht="49.5" customHeight="1" x14ac:dyDescent="0.25">
      <c r="F1" s="398" t="s">
        <v>282</v>
      </c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</row>
    <row r="2" spans="6:28" x14ac:dyDescent="0.2">
      <c r="F2" s="252"/>
      <c r="G2" s="252"/>
      <c r="H2" s="252"/>
      <c r="I2" s="252"/>
    </row>
    <row r="3" spans="6:28" ht="15.75" customHeight="1" x14ac:dyDescent="0.25">
      <c r="F3" s="399" t="s">
        <v>262</v>
      </c>
      <c r="G3" s="400" t="s">
        <v>370</v>
      </c>
      <c r="H3" s="401"/>
      <c r="I3" s="402"/>
      <c r="J3" s="400" t="s">
        <v>263</v>
      </c>
      <c r="K3" s="401"/>
      <c r="L3" s="402"/>
      <c r="M3" s="403" t="s">
        <v>264</v>
      </c>
      <c r="N3" s="403"/>
      <c r="O3" s="403"/>
      <c r="P3" s="404" t="s">
        <v>265</v>
      </c>
      <c r="Q3" s="405"/>
      <c r="R3" s="406"/>
      <c r="S3" s="397" t="s">
        <v>266</v>
      </c>
      <c r="T3" s="397"/>
      <c r="U3" s="397"/>
    </row>
    <row r="4" spans="6:28" ht="31.5" x14ac:dyDescent="0.25">
      <c r="F4" s="399"/>
      <c r="G4" s="253" t="s">
        <v>267</v>
      </c>
      <c r="H4" s="254" t="s">
        <v>85</v>
      </c>
      <c r="I4" s="254" t="s">
        <v>91</v>
      </c>
      <c r="J4" s="253" t="s">
        <v>267</v>
      </c>
      <c r="K4" s="254" t="s">
        <v>85</v>
      </c>
      <c r="L4" s="254" t="s">
        <v>91</v>
      </c>
      <c r="M4" s="253" t="s">
        <v>267</v>
      </c>
      <c r="N4" s="255" t="s">
        <v>85</v>
      </c>
      <c r="O4" s="255" t="s">
        <v>91</v>
      </c>
      <c r="P4" s="256" t="s">
        <v>268</v>
      </c>
      <c r="Q4" s="254" t="s">
        <v>85</v>
      </c>
      <c r="R4" s="254" t="s">
        <v>91</v>
      </c>
      <c r="S4" s="257" t="s">
        <v>268</v>
      </c>
      <c r="T4" s="254" t="s">
        <v>85</v>
      </c>
      <c r="U4" s="282" t="s">
        <v>91</v>
      </c>
    </row>
    <row r="5" spans="6:28" x14ac:dyDescent="0.2">
      <c r="F5" s="258">
        <v>1</v>
      </c>
      <c r="G5" s="258">
        <v>2</v>
      </c>
      <c r="H5" s="258">
        <v>3</v>
      </c>
      <c r="I5" s="258">
        <v>4</v>
      </c>
      <c r="J5" s="258" t="s">
        <v>78</v>
      </c>
      <c r="K5" s="258" t="s">
        <v>168</v>
      </c>
      <c r="L5" s="258" t="s">
        <v>169</v>
      </c>
      <c r="M5" s="258">
        <v>8</v>
      </c>
      <c r="N5" s="258">
        <v>9</v>
      </c>
      <c r="O5" s="258">
        <v>10</v>
      </c>
      <c r="P5" s="258">
        <v>11</v>
      </c>
      <c r="Q5" s="258">
        <v>12</v>
      </c>
      <c r="R5" s="258">
        <v>13</v>
      </c>
      <c r="S5" s="258">
        <v>14</v>
      </c>
      <c r="T5" s="258">
        <v>15</v>
      </c>
      <c r="U5" s="258" t="s">
        <v>177</v>
      </c>
    </row>
    <row r="6" spans="6:28" ht="15.75" x14ac:dyDescent="0.25">
      <c r="F6" s="259" t="s">
        <v>269</v>
      </c>
      <c r="G6" s="260">
        <v>227665637.33000001</v>
      </c>
      <c r="H6" s="261">
        <v>50</v>
      </c>
      <c r="I6" s="262"/>
      <c r="J6" s="263" t="e">
        <f>'СВОД 2027'!P30</f>
        <v>#REF!</v>
      </c>
      <c r="K6" s="261" t="e">
        <f>'СВОД 2027'!Q30</f>
        <v>#REF!</v>
      </c>
      <c r="L6" s="264"/>
      <c r="M6" s="263" t="e">
        <f t="shared" ref="M6:N21" si="0">J6-G6</f>
        <v>#REF!</v>
      </c>
      <c r="N6" s="262" t="e">
        <f t="shared" si="0"/>
        <v>#REF!</v>
      </c>
      <c r="O6" s="264"/>
      <c r="P6" s="263"/>
      <c r="Q6" s="262"/>
      <c r="R6" s="264"/>
      <c r="S6" s="263">
        <v>11435975.390000001</v>
      </c>
      <c r="T6" s="264">
        <v>1</v>
      </c>
      <c r="U6" s="264"/>
      <c r="V6" s="212" t="s">
        <v>355</v>
      </c>
      <c r="W6" s="265"/>
    </row>
    <row r="7" spans="6:28" ht="15.75" x14ac:dyDescent="0.25">
      <c r="F7" s="259" t="s">
        <v>270</v>
      </c>
      <c r="G7" s="260">
        <v>7294591325.9499998</v>
      </c>
      <c r="H7" s="261">
        <v>361</v>
      </c>
      <c r="I7" s="262"/>
      <c r="J7" s="263" t="e">
        <f>'СВОД 2027'!R30</f>
        <v>#REF!</v>
      </c>
      <c r="K7" s="261" t="e">
        <f>'СВОД 2027'!S30</f>
        <v>#REF!</v>
      </c>
      <c r="L7" s="264"/>
      <c r="M7" s="263" t="e">
        <f t="shared" si="0"/>
        <v>#REF!</v>
      </c>
      <c r="N7" s="262" t="e">
        <f t="shared" si="0"/>
        <v>#REF!</v>
      </c>
      <c r="O7" s="264"/>
      <c r="P7" s="263"/>
      <c r="Q7" s="262"/>
      <c r="R7" s="264"/>
      <c r="S7" s="263"/>
      <c r="T7" s="264"/>
      <c r="U7" s="264"/>
      <c r="V7" s="212" t="s">
        <v>356</v>
      </c>
      <c r="W7" s="265"/>
    </row>
    <row r="8" spans="6:28" ht="15.75" x14ac:dyDescent="0.25">
      <c r="F8" s="259" t="s">
        <v>271</v>
      </c>
      <c r="G8" s="260">
        <v>6801304.9199999999</v>
      </c>
      <c r="H8" s="261">
        <v>1</v>
      </c>
      <c r="I8" s="262"/>
      <c r="J8" s="263" t="e">
        <f>'СВОД 2027'!T30</f>
        <v>#REF!</v>
      </c>
      <c r="K8" s="261" t="e">
        <f>'СВОД 2027'!U30</f>
        <v>#REF!</v>
      </c>
      <c r="L8" s="264"/>
      <c r="M8" s="263" t="e">
        <f t="shared" si="0"/>
        <v>#REF!</v>
      </c>
      <c r="N8" s="262" t="e">
        <f t="shared" si="0"/>
        <v>#REF!</v>
      </c>
      <c r="O8" s="264"/>
      <c r="P8" s="263"/>
      <c r="Q8" s="262"/>
      <c r="R8" s="264"/>
      <c r="S8" s="263"/>
      <c r="T8" s="264"/>
      <c r="U8" s="264"/>
      <c r="V8" s="212" t="s">
        <v>357</v>
      </c>
    </row>
    <row r="9" spans="6:28" ht="31.5" x14ac:dyDescent="0.25">
      <c r="F9" s="259" t="s">
        <v>272</v>
      </c>
      <c r="G9" s="260">
        <v>1341453353.29</v>
      </c>
      <c r="H9" s="261">
        <v>340</v>
      </c>
      <c r="I9" s="262"/>
      <c r="J9" s="263" t="e">
        <f>'СВОД 2027'!V30</f>
        <v>#REF!</v>
      </c>
      <c r="K9" s="261" t="e">
        <f>'СВОД 2027'!W30</f>
        <v>#REF!</v>
      </c>
      <c r="L9" s="264"/>
      <c r="M9" s="263" t="e">
        <f t="shared" si="0"/>
        <v>#REF!</v>
      </c>
      <c r="N9" s="262" t="e">
        <f t="shared" si="0"/>
        <v>#REF!</v>
      </c>
      <c r="O9" s="264"/>
      <c r="P9" s="263"/>
      <c r="Q9" s="262"/>
      <c r="R9" s="264"/>
      <c r="S9" s="263"/>
      <c r="T9" s="264"/>
      <c r="U9" s="264"/>
      <c r="V9" s="212" t="s">
        <v>358</v>
      </c>
    </row>
    <row r="10" spans="6:28" ht="31.5" x14ac:dyDescent="0.25">
      <c r="F10" s="259" t="s">
        <v>273</v>
      </c>
      <c r="G10" s="260">
        <v>1232225439.6400001</v>
      </c>
      <c r="H10" s="261">
        <v>305</v>
      </c>
      <c r="I10" s="262"/>
      <c r="J10" s="263" t="e">
        <f>'СВОД 2027'!X30</f>
        <v>#REF!</v>
      </c>
      <c r="K10" s="261" t="e">
        <f>'СВОД 2027'!Y30</f>
        <v>#REF!</v>
      </c>
      <c r="L10" s="264"/>
      <c r="M10" s="263" t="e">
        <f t="shared" si="0"/>
        <v>#REF!</v>
      </c>
      <c r="N10" s="262" t="e">
        <f t="shared" si="0"/>
        <v>#REF!</v>
      </c>
      <c r="O10" s="264"/>
      <c r="P10" s="263"/>
      <c r="Q10" s="262"/>
      <c r="R10" s="264"/>
      <c r="S10" s="263"/>
      <c r="T10" s="264"/>
      <c r="U10" s="264"/>
      <c r="V10" s="212" t="s">
        <v>353</v>
      </c>
      <c r="AB10" s="265"/>
    </row>
    <row r="11" spans="6:28" ht="15.75" x14ac:dyDescent="0.25">
      <c r="F11" s="259" t="s">
        <v>274</v>
      </c>
      <c r="G11" s="260">
        <v>998538331.09000003</v>
      </c>
      <c r="H11" s="261">
        <v>344</v>
      </c>
      <c r="I11" s="262"/>
      <c r="J11" s="263" t="e">
        <f>'СВОД 2027'!Z30</f>
        <v>#REF!</v>
      </c>
      <c r="K11" s="261" t="e">
        <f>'СВОД 2027'!AA30</f>
        <v>#REF!</v>
      </c>
      <c r="L11" s="264"/>
      <c r="M11" s="263" t="e">
        <f t="shared" si="0"/>
        <v>#REF!</v>
      </c>
      <c r="N11" s="262" t="e">
        <f t="shared" si="0"/>
        <v>#REF!</v>
      </c>
      <c r="O11" s="264"/>
      <c r="P11" s="263"/>
      <c r="Q11" s="262"/>
      <c r="R11" s="264"/>
      <c r="S11" s="263">
        <v>2312238.8199999998</v>
      </c>
      <c r="T11" s="264">
        <v>1</v>
      </c>
      <c r="U11" s="264"/>
      <c r="V11" s="212" t="s">
        <v>352</v>
      </c>
    </row>
    <row r="12" spans="6:28" ht="15.75" x14ac:dyDescent="0.25">
      <c r="F12" s="259" t="s">
        <v>108</v>
      </c>
      <c r="G12" s="260" t="s">
        <v>369</v>
      </c>
      <c r="H12" s="261">
        <v>0</v>
      </c>
      <c r="I12" s="262"/>
      <c r="J12" s="263" t="e">
        <f>'СВОД 2027'!AB30</f>
        <v>#REF!</v>
      </c>
      <c r="K12" s="261" t="e">
        <f>'СВОД 2027'!AC30</f>
        <v>#REF!</v>
      </c>
      <c r="L12" s="264"/>
      <c r="M12" s="263">
        <v>0</v>
      </c>
      <c r="N12" s="262" t="e">
        <f t="shared" si="0"/>
        <v>#REF!</v>
      </c>
      <c r="O12" s="264"/>
      <c r="P12" s="263"/>
      <c r="Q12" s="262"/>
      <c r="R12" s="264"/>
      <c r="S12" s="263"/>
      <c r="T12" s="264"/>
      <c r="U12" s="264"/>
      <c r="V12" s="212" t="s">
        <v>359</v>
      </c>
    </row>
    <row r="13" spans="6:28" ht="15.75" x14ac:dyDescent="0.25">
      <c r="F13" s="259" t="s">
        <v>275</v>
      </c>
      <c r="G13" s="260">
        <v>17017991.039999999</v>
      </c>
      <c r="H13" s="261">
        <v>1</v>
      </c>
      <c r="I13" s="262"/>
      <c r="J13" s="263" t="e">
        <f>'СВОД 2027'!AD30</f>
        <v>#REF!</v>
      </c>
      <c r="K13" s="261" t="e">
        <f>'СВОД 2027'!AE30</f>
        <v>#REF!</v>
      </c>
      <c r="L13" s="264"/>
      <c r="M13" s="263" t="e">
        <f t="shared" si="0"/>
        <v>#REF!</v>
      </c>
      <c r="N13" s="262" t="e">
        <f t="shared" si="0"/>
        <v>#REF!</v>
      </c>
      <c r="O13" s="264"/>
      <c r="P13" s="263"/>
      <c r="Q13" s="262"/>
      <c r="R13" s="264"/>
      <c r="S13" s="263"/>
      <c r="T13" s="264"/>
      <c r="U13" s="264"/>
      <c r="V13" s="212" t="s">
        <v>360</v>
      </c>
      <c r="W13" s="265"/>
    </row>
    <row r="14" spans="6:28" ht="15.75" x14ac:dyDescent="0.25">
      <c r="F14" s="259" t="s">
        <v>106</v>
      </c>
      <c r="G14" s="260">
        <v>324298787.27999997</v>
      </c>
      <c r="H14" s="261">
        <v>17</v>
      </c>
      <c r="I14" s="262"/>
      <c r="J14" s="263" t="e">
        <f>'СВОД 2027'!AF30</f>
        <v>#REF!</v>
      </c>
      <c r="K14" s="261" t="e">
        <f>'СВОД 2027'!AG30</f>
        <v>#REF!</v>
      </c>
      <c r="L14" s="264"/>
      <c r="M14" s="263" t="e">
        <f t="shared" si="0"/>
        <v>#REF!</v>
      </c>
      <c r="N14" s="262" t="e">
        <f t="shared" si="0"/>
        <v>#REF!</v>
      </c>
      <c r="O14" s="264"/>
      <c r="P14" s="263"/>
      <c r="Q14" s="262"/>
      <c r="R14" s="266"/>
      <c r="S14" s="263"/>
      <c r="T14" s="264"/>
      <c r="U14" s="266"/>
      <c r="V14" s="212" t="s">
        <v>361</v>
      </c>
      <c r="W14" s="265"/>
    </row>
    <row r="15" spans="6:28" ht="15.75" x14ac:dyDescent="0.25">
      <c r="F15" s="267" t="s">
        <v>276</v>
      </c>
      <c r="G15" s="260">
        <v>3106842158.6399999</v>
      </c>
      <c r="H15" s="261">
        <v>146</v>
      </c>
      <c r="I15" s="268">
        <v>499</v>
      </c>
      <c r="J15" s="263" t="e">
        <f>'СВОД 2027'!$AH$30</f>
        <v>#REF!</v>
      </c>
      <c r="K15" s="261" t="e">
        <f>'СВОД 2027'!AM30</f>
        <v>#REF!</v>
      </c>
      <c r="L15" s="268" t="e">
        <f>'СВОД 2027'!AN30</f>
        <v>#REF!</v>
      </c>
      <c r="M15" s="263" t="e">
        <f t="shared" si="0"/>
        <v>#REF!</v>
      </c>
      <c r="N15" s="262" t="e">
        <f t="shared" si="0"/>
        <v>#REF!</v>
      </c>
      <c r="O15" s="261" t="e">
        <f>L15-I15</f>
        <v>#REF!</v>
      </c>
      <c r="P15" s="263">
        <v>31108269.399999999</v>
      </c>
      <c r="Q15" s="262">
        <v>4</v>
      </c>
      <c r="R15" s="264">
        <v>5</v>
      </c>
      <c r="S15" s="263">
        <v>12443307.76</v>
      </c>
      <c r="T15" s="264">
        <v>2</v>
      </c>
      <c r="U15" s="264">
        <v>2</v>
      </c>
      <c r="V15" s="212" t="s">
        <v>354</v>
      </c>
      <c r="W15" s="265"/>
      <c r="Z15" s="265"/>
      <c r="AA15"/>
      <c r="AB15"/>
    </row>
    <row r="16" spans="6:28" ht="15.75" x14ac:dyDescent="0.25">
      <c r="F16" s="269" t="s">
        <v>104</v>
      </c>
      <c r="G16" s="260">
        <v>4327895129.4899998</v>
      </c>
      <c r="H16" s="261">
        <v>309</v>
      </c>
      <c r="I16" s="262"/>
      <c r="J16" s="263" t="e">
        <f>'СВОД 2027'!AO30</f>
        <v>#REF!</v>
      </c>
      <c r="K16" s="261" t="e">
        <f>'СВОД 2027'!AP30</f>
        <v>#REF!</v>
      </c>
      <c r="L16" s="264"/>
      <c r="M16" s="263" t="e">
        <f t="shared" si="0"/>
        <v>#REF!</v>
      </c>
      <c r="N16" s="262" t="e">
        <f t="shared" si="0"/>
        <v>#REF!</v>
      </c>
      <c r="O16" s="264"/>
      <c r="P16" s="263"/>
      <c r="Q16" s="262"/>
      <c r="R16" s="264"/>
      <c r="S16" s="263">
        <v>102005828.97</v>
      </c>
      <c r="T16" s="262">
        <v>7</v>
      </c>
      <c r="U16" s="264"/>
      <c r="V16" s="212" t="s">
        <v>362</v>
      </c>
      <c r="W16" s="265"/>
      <c r="Z16" s="265"/>
      <c r="AA16"/>
      <c r="AB16"/>
    </row>
    <row r="17" spans="6:28" ht="15.75" x14ac:dyDescent="0.25">
      <c r="F17" s="269" t="s">
        <v>103</v>
      </c>
      <c r="G17" s="260">
        <v>7999401749.6599998</v>
      </c>
      <c r="H17" s="261">
        <v>201</v>
      </c>
      <c r="I17" s="262"/>
      <c r="J17" s="263" t="e">
        <f>'СВОД 2027'!AQ30</f>
        <v>#REF!</v>
      </c>
      <c r="K17" s="261" t="e">
        <f>'СВОД 2027'!AR30</f>
        <v>#REF!</v>
      </c>
      <c r="L17" s="264"/>
      <c r="M17" s="263" t="e">
        <f t="shared" si="0"/>
        <v>#REF!</v>
      </c>
      <c r="N17" s="262" t="e">
        <f t="shared" si="0"/>
        <v>#REF!</v>
      </c>
      <c r="O17" s="264"/>
      <c r="P17" s="263"/>
      <c r="Q17" s="262"/>
      <c r="R17" s="264"/>
      <c r="S17" s="263">
        <v>256349902.44</v>
      </c>
      <c r="T17" s="264">
        <v>6</v>
      </c>
      <c r="U17" s="264"/>
      <c r="V17" s="212" t="s">
        <v>363</v>
      </c>
      <c r="W17" s="265"/>
      <c r="AB17" s="265"/>
    </row>
    <row r="18" spans="6:28" ht="31.5" x14ac:dyDescent="0.25">
      <c r="F18" s="267" t="s">
        <v>102</v>
      </c>
      <c r="G18" s="260">
        <v>1762726815.9000001</v>
      </c>
      <c r="H18" s="261">
        <v>265</v>
      </c>
      <c r="I18" s="268">
        <v>318</v>
      </c>
      <c r="J18" s="263" t="e">
        <f>'СВОД 2027'!AS30</f>
        <v>#REF!</v>
      </c>
      <c r="K18" s="261" t="e">
        <f>'СВОД 2027'!AT30</f>
        <v>#REF!</v>
      </c>
      <c r="L18" s="268" t="e">
        <f>'СВОД 2027'!AU30</f>
        <v>#REF!</v>
      </c>
      <c r="M18" s="263" t="e">
        <f t="shared" si="0"/>
        <v>#REF!</v>
      </c>
      <c r="N18" s="262" t="e">
        <f t="shared" si="0"/>
        <v>#REF!</v>
      </c>
      <c r="O18" s="264"/>
      <c r="P18" s="263">
        <v>31403068.800000001</v>
      </c>
      <c r="Q18" s="262">
        <v>3</v>
      </c>
      <c r="R18" s="264"/>
      <c r="S18" s="263">
        <v>187930277.34999999</v>
      </c>
      <c r="T18" s="264">
        <v>15</v>
      </c>
      <c r="U18" s="264"/>
      <c r="V18" s="212" t="s">
        <v>351</v>
      </c>
      <c r="W18" s="265"/>
      <c r="AB18" s="265"/>
    </row>
    <row r="19" spans="6:28" ht="15.75" x14ac:dyDescent="0.25">
      <c r="F19" s="270" t="s">
        <v>277</v>
      </c>
      <c r="G19" s="271">
        <f>SUM(G6:G18)</f>
        <v>28639458024.23</v>
      </c>
      <c r="H19" s="272">
        <f>SUM(H6:H18)</f>
        <v>2340</v>
      </c>
      <c r="I19" s="268"/>
      <c r="J19" s="271" t="e">
        <f>SUM(J6:J18)</f>
        <v>#REF!</v>
      </c>
      <c r="K19" s="273" t="e">
        <f>SUM(K6:K18)</f>
        <v>#REF!</v>
      </c>
      <c r="L19" s="268"/>
      <c r="M19" s="271" t="e">
        <f t="shared" si="0"/>
        <v>#REF!</v>
      </c>
      <c r="N19" s="272" t="e">
        <f t="shared" si="0"/>
        <v>#REF!</v>
      </c>
      <c r="O19" s="264"/>
      <c r="P19" s="271">
        <f>SUM(P6:P18)</f>
        <v>62511338.200000003</v>
      </c>
      <c r="Q19" s="272">
        <f>SUM(Q6:Q18)</f>
        <v>7</v>
      </c>
      <c r="R19" s="264"/>
      <c r="S19" s="271">
        <f>SUM(S6:S18)</f>
        <v>572477530.73000002</v>
      </c>
      <c r="T19" s="272">
        <f>SUM(T6:T18)</f>
        <v>32</v>
      </c>
      <c r="U19" s="264"/>
      <c r="V19" s="212"/>
      <c r="W19" s="265"/>
      <c r="Y19" s="212"/>
      <c r="AB19" s="265"/>
    </row>
    <row r="20" spans="6:28" ht="15.75" x14ac:dyDescent="0.25">
      <c r="F20" s="274" t="s">
        <v>278</v>
      </c>
      <c r="G20" s="260">
        <v>55305729.299999997</v>
      </c>
      <c r="H20" s="261">
        <v>141</v>
      </c>
      <c r="I20" s="268">
        <v>140</v>
      </c>
      <c r="J20" s="263" t="e">
        <f>'СВОД 2027'!AW30</f>
        <v>#REF!</v>
      </c>
      <c r="K20" s="261" t="e">
        <f>'СВОД 2027'!AX30</f>
        <v>#REF!</v>
      </c>
      <c r="L20" s="268" t="e">
        <f>'СВОД 2027'!AY30</f>
        <v>#REF!</v>
      </c>
      <c r="M20" s="263" t="e">
        <f t="shared" si="0"/>
        <v>#REF!</v>
      </c>
      <c r="N20" s="262" t="e">
        <f t="shared" si="0"/>
        <v>#REF!</v>
      </c>
      <c r="O20" s="264"/>
      <c r="P20" s="263">
        <v>980000</v>
      </c>
      <c r="Q20" s="262">
        <v>4</v>
      </c>
      <c r="R20" s="264"/>
      <c r="S20" s="263">
        <v>3000000</v>
      </c>
      <c r="T20" s="264">
        <v>4</v>
      </c>
      <c r="U20" s="264"/>
      <c r="V20" s="212"/>
    </row>
    <row r="21" spans="6:28" ht="15.75" x14ac:dyDescent="0.25">
      <c r="F21" s="270" t="s">
        <v>279</v>
      </c>
      <c r="G21" s="271">
        <f>G20+G19</f>
        <v>28694763753.529999</v>
      </c>
      <c r="H21" s="272">
        <f>H20+H19</f>
        <v>2481</v>
      </c>
      <c r="I21" s="264"/>
      <c r="J21" s="271" t="e">
        <f>J19+J20</f>
        <v>#REF!</v>
      </c>
      <c r="K21" s="273" t="e">
        <f>K19+K20</f>
        <v>#REF!</v>
      </c>
      <c r="L21" s="264"/>
      <c r="M21" s="271" t="e">
        <f t="shared" si="0"/>
        <v>#REF!</v>
      </c>
      <c r="N21" s="272" t="e">
        <f t="shared" si="0"/>
        <v>#REF!</v>
      </c>
      <c r="O21" s="264"/>
      <c r="P21" s="271">
        <f>P20+P19</f>
        <v>63491338.200000003</v>
      </c>
      <c r="Q21" s="272">
        <f>Q20+Q19</f>
        <v>11</v>
      </c>
      <c r="R21" s="264"/>
      <c r="S21" s="271">
        <f>S20+S19</f>
        <v>575477530.73000002</v>
      </c>
      <c r="T21" s="272">
        <f>T20+T19</f>
        <v>36</v>
      </c>
      <c r="U21" s="264"/>
      <c r="V21" s="212"/>
      <c r="W21" s="265"/>
    </row>
    <row r="22" spans="6:28" x14ac:dyDescent="0.2">
      <c r="F22" s="275" t="s">
        <v>280</v>
      </c>
      <c r="G22" s="264"/>
      <c r="H22" s="264"/>
      <c r="I22" s="264"/>
      <c r="J22" s="263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12"/>
      <c r="W22" s="265"/>
    </row>
    <row r="23" spans="6:28" ht="15.75" x14ac:dyDescent="0.25">
      <c r="F23" s="276" t="s">
        <v>90</v>
      </c>
      <c r="G23" s="271">
        <v>0</v>
      </c>
      <c r="H23" s="277"/>
      <c r="I23" s="277"/>
      <c r="J23" s="271">
        <v>0</v>
      </c>
      <c r="K23" s="277"/>
      <c r="L23" s="264"/>
      <c r="M23" s="271">
        <f>J23-G23</f>
        <v>0</v>
      </c>
      <c r="N23" s="264"/>
      <c r="O23" s="264"/>
      <c r="P23" s="264"/>
      <c r="Q23" s="264"/>
      <c r="R23" s="264"/>
      <c r="S23" s="264"/>
      <c r="T23" s="264"/>
      <c r="U23" s="264"/>
      <c r="V23" s="212"/>
      <c r="W23" s="265"/>
      <c r="X23" s="265"/>
      <c r="Y23" s="212"/>
    </row>
    <row r="24" spans="6:28" ht="15.75" x14ac:dyDescent="0.25">
      <c r="F24" s="276" t="s">
        <v>281</v>
      </c>
      <c r="G24" s="271">
        <f>G21-G23</f>
        <v>28694763753.529999</v>
      </c>
      <c r="H24" s="277"/>
      <c r="I24" s="277"/>
      <c r="J24" s="271" t="e">
        <f>J21</f>
        <v>#REF!</v>
      </c>
      <c r="K24" s="278"/>
      <c r="L24" s="264"/>
      <c r="M24" s="271" t="e">
        <f>J24-G24</f>
        <v>#REF!</v>
      </c>
      <c r="N24" s="264"/>
      <c r="O24" s="264"/>
      <c r="P24" s="264"/>
      <c r="Q24" s="264"/>
      <c r="R24" s="264"/>
      <c r="S24" s="264"/>
      <c r="T24" s="264"/>
      <c r="U24" s="264"/>
      <c r="V24" s="212"/>
      <c r="W24" s="265"/>
    </row>
    <row r="25" spans="6:28" x14ac:dyDescent="0.2">
      <c r="W25" s="265"/>
      <c r="X25" s="265"/>
      <c r="Y25" s="265"/>
    </row>
    <row r="26" spans="6:28" x14ac:dyDescent="0.2">
      <c r="G26" s="212"/>
      <c r="S26" s="265"/>
      <c r="X26" s="265"/>
      <c r="Y26" s="265"/>
    </row>
    <row r="28" spans="6:28" x14ac:dyDescent="0.2">
      <c r="S28" s="265"/>
    </row>
  </sheetData>
  <mergeCells count="7">
    <mergeCell ref="S3:U3"/>
    <mergeCell ref="F1:U1"/>
    <mergeCell ref="F3:F4"/>
    <mergeCell ref="G3:I3"/>
    <mergeCell ref="J3:L3"/>
    <mergeCell ref="M3:O3"/>
    <mergeCell ref="P3:R3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2027.4 (РО)</vt:lpstr>
      <vt:lpstr>СВОД 2027</vt:lpstr>
      <vt:lpstr>%</vt:lpstr>
      <vt:lpstr>свод маленький</vt:lpstr>
      <vt:lpstr>'2027.4 (РО)'!Заголовки_для_печати</vt:lpstr>
      <vt:lpstr>'2027.4 (РО)'!Область_печати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Деркач Вероника Михайловна</dc:creator>
  <cp:lastModifiedBy>Баранова Любовь Андреевна</cp:lastModifiedBy>
  <cp:lastPrinted>2026-05-14T14:33:51Z</cp:lastPrinted>
  <dcterms:created xsi:type="dcterms:W3CDTF">2025-06-11T09:20:24Z</dcterms:created>
  <dcterms:modified xsi:type="dcterms:W3CDTF">2026-05-18T07:32:56Z</dcterms:modified>
</cp:coreProperties>
</file>